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408" windowWidth="12516" windowHeight="13176" tabRatio="908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6" r:id="rId15"/>
  </sheets>
  <definedNames>
    <definedName name="OLE_LINK2" localSheetId="1">Прил2_ф1!$A$12</definedName>
  </definedNames>
  <calcPr calcId="145621"/>
</workbook>
</file>

<file path=xl/calcChain.xml><?xml version="1.0" encoding="utf-8"?>
<calcChain xmlns="http://schemas.openxmlformats.org/spreadsheetml/2006/main">
  <c r="D38" i="6" l="1"/>
  <c r="D33" i="6"/>
  <c r="J19" i="13" l="1"/>
  <c r="D17" i="6" l="1"/>
  <c r="C13" i="7" l="1"/>
  <c r="B13" i="7"/>
  <c r="D55" i="6" l="1"/>
  <c r="D49" i="6"/>
  <c r="D44" i="6"/>
  <c r="D39" i="6"/>
  <c r="D36" i="6"/>
  <c r="D28" i="6"/>
  <c r="D27" i="6" l="1"/>
  <c r="D14" i="6" s="1"/>
  <c r="D65" i="6" s="1"/>
  <c r="AC18" i="13"/>
  <c r="AC19" i="13" s="1"/>
  <c r="P18" i="13"/>
  <c r="P19" i="13" s="1"/>
  <c r="R19" i="13" l="1"/>
  <c r="S19" i="13"/>
  <c r="T19" i="13"/>
  <c r="U19" i="13"/>
  <c r="V19" i="13"/>
  <c r="W19" i="13"/>
  <c r="X19" i="13"/>
  <c r="Y19" i="13"/>
  <c r="Z19" i="13"/>
  <c r="AA19" i="13"/>
  <c r="AB19" i="13"/>
  <c r="Q19" i="13"/>
  <c r="E19" i="13"/>
  <c r="F19" i="13"/>
  <c r="G19" i="13"/>
  <c r="H19" i="13"/>
  <c r="I19" i="13"/>
  <c r="K19" i="13"/>
  <c r="L19" i="13"/>
  <c r="M19" i="13"/>
  <c r="N19" i="13"/>
  <c r="O19" i="13"/>
  <c r="D19" i="13"/>
</calcChain>
</file>

<file path=xl/sharedStrings.xml><?xml version="1.0" encoding="utf-8"?>
<sst xmlns="http://schemas.openxmlformats.org/spreadsheetml/2006/main" count="734" uniqueCount="416">
  <si>
    <t>Приложение N 1</t>
  </si>
  <si>
    <t>к приказу ФАС России</t>
  </si>
  <si>
    <t>от 18.01.2019 N 38/19</t>
  </si>
  <si>
    <t>Форма 1</t>
  </si>
  <si>
    <t xml:space="preserve">                     на услуги по транспортировке газа    по магистральным трубопроводам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</si>
  <si>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</si>
  <si>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</si>
  <si>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</si>
  <si>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</si>
  <si>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</si>
  <si>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</si>
  <si>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</si>
  <si>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</si>
  <si>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</si>
  <si>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</si>
  <si>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</si>
  <si>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</si>
  <si>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</si>
  <si>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</si>
  <si>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</si>
  <si>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</si>
  <si>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</si>
  <si>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</si>
  <si>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</si>
  <si>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</si>
  <si>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</si>
  <si>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</si>
  <si>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</si>
  <si>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</si>
  <si>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</si>
  <si>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</si>
  <si>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</si>
  <si>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</si>
  <si>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</si>
  <si>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</si>
  <si>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</si>
  <si>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</si>
  <si>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</si>
  <si>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</si>
  <si>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</si>
  <si>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</si>
  <si>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</si>
  <si>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</si>
  <si>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</si>
  <si>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</si>
  <si>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</si>
  <si>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</si>
  <si>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</si>
  <si>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</si>
  <si>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</si>
  <si>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</si>
  <si>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</si>
  <si>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</si>
  <si>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</si>
  <si>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</si>
  <si>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</si>
  <si>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</si>
  <si>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</si>
  <si>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</si>
  <si>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</si>
  <si>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</si>
  <si>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</si>
  <si>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</si>
  <si>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</si>
  <si>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</si>
  <si>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</si>
  <si>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</si>
  <si>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</si>
  <si>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</si>
  <si>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</si>
  <si>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</si>
  <si>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</si>
  <si>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</si>
  <si>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</si>
  <si>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</si>
  <si>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</si>
  <si>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</si>
  <si>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</si>
  <si>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</si>
  <si>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</si>
  <si>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</si>
  <si>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</si>
  <si>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</si>
  <si>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</si>
  <si>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</si>
  <si>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</si>
  <si>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</si>
  <si>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</si>
  <si>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</si>
  <si>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</si>
  <si>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</si>
  <si>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</si>
  <si>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</si>
  <si>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</si>
  <si>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</si>
  <si>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</si>
  <si>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</si>
  <si>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</si>
  <si>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</si>
  <si>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</si>
  <si>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</si>
  <si>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</si>
  <si>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</si>
  <si>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</si>
  <si>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</si>
  <si>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</si>
  <si>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</si>
  <si>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</si>
  <si>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</si>
  <si>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</si>
  <si>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</si>
  <si>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</si>
  <si>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</si>
  <si>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</si>
  <si>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</si>
  <si>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</si>
  <si>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</si>
  <si>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</si>
  <si>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</si>
  <si>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</si>
  <si>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</si>
  <si>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</si>
  <si>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</si>
  <si>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</si>
  <si>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</si>
  <si>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</si>
  <si>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</si>
  <si>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</si>
  <si>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</si>
  <si>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</si>
  <si>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</si>
  <si>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</si>
  <si>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</si>
  <si>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</si>
  <si>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</si>
  <si>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</si>
  <si>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по магистральным газопроводам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</si>
  <si>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</si>
  <si>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</si>
  <si>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</si>
  <si>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</si>
  <si>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</si>
  <si>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</si>
  <si>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</si>
  <si>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</si>
  <si>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</si>
  <si>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</si>
  <si>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</si>
  <si>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</si>
  <si>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</si>
  <si>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</si>
  <si>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 xml:space="preserve">                       по магистральным газопроводам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</si>
  <si>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</si>
  <si>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</si>
  <si>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</si>
  <si>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</si>
  <si>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</si>
  <si>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</si>
  <si>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</si>
  <si>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</si>
  <si>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</si>
  <si>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</si>
  <si>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</si>
  <si>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</si>
  <si>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</si>
  <si>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</si>
  <si>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</si>
  <si>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</si>
  <si>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</si>
  <si>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</si>
  <si>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</si>
  <si>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</si>
  <si>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</si>
  <si>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</si>
  <si>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</si>
  <si>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</si>
  <si>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</si>
  <si>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</si>
  <si>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</si>
  <si>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</si>
  <si>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</si>
  <si>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</si>
  <si>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</si>
  <si>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</si>
  <si>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</si>
  <si>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</si>
  <si>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</si>
  <si>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</si>
  <si>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</si>
  <si>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</si>
  <si>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</si>
  <si>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</si>
  <si>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</si>
  <si>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</si>
  <si>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</si>
  <si>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</si>
  <si>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</si>
  <si>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</si>
  <si>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</si>
  <si>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</si>
  <si>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</si>
  <si>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</si>
  <si>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</si>
  <si>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</si>
  <si>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</si>
  <si>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</si>
  <si>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</si>
  <si>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</si>
  <si>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</si>
  <si>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</si>
  <si>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</si>
  <si>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</si>
  <si>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</si>
  <si>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</si>
  <si>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</si>
  <si>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</si>
  <si>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</si>
  <si>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</si>
  <si>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</si>
  <si>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</si>
  <si>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</si>
  <si>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</si>
  <si>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</si>
  <si>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</si>
  <si>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</si>
  <si>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</si>
  <si>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</si>
  <si>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</si>
  <si>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</si>
  <si>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</si>
  <si>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</si>
  <si>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</si>
  <si>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</si>
  <si>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</si>
  <si>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</si>
  <si>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</si>
  <si>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</si>
  <si>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</si>
  <si>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</si>
  <si>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</si>
  <si>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</si>
  <si>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</si>
  <si>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</si>
  <si>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</si>
  <si>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</si>
  <si>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</si>
  <si>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</si>
  <si>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</si>
  <si>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</si>
  <si>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</si>
  <si>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</si>
  <si>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</si>
  <si>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</si>
  <si>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</si>
  <si>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</si>
  <si>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</si>
  <si>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</si>
  <si>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</si>
  <si>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</si>
  <si>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</si>
  <si>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</si>
  <si>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</si>
  <si>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</si>
  <si>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</si>
  <si>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</si>
  <si>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</si>
  <si>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</si>
  <si>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</si>
  <si>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</si>
  <si>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</si>
  <si>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</si>
  <si>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</si>
  <si>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</si>
  <si>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</si>
  <si>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</si>
  <si>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</si>
  <si>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</si>
  <si>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</si>
  <si>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</si>
  <si>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</si>
  <si>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</si>
  <si>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</si>
  <si>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</si>
  <si>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</si>
  <si>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</si>
  <si>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</si>
  <si>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Новосибирской области</t>
  </si>
  <si>
    <t>Приказ ФАС № 514/16 от 22.04.2016</t>
  </si>
  <si>
    <t>Новосибирская область</t>
  </si>
  <si>
    <t>Магистральный подземный газопровод ОАО"Искитимцемент" к   ГРС "Чернореченский цементный завод"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</si>
  <si>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</si>
  <si>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</si>
  <si>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5,4 Мпа</t>
  </si>
  <si>
    <t xml:space="preserve">Точка врезки в газопровод-отвод на г.Искитим   24-й км отвода к ГРС Новосибирский электродный завод. </t>
  </si>
  <si>
    <t>ГРС "Чернореченского цементного завода", (БК-ГРС-I-150)</t>
  </si>
  <si>
    <t>Договор № 1-003/14 от 11.12.2013 г. об оказании услуг на транспортировку газа по магистральным газопроводам</t>
  </si>
  <si>
    <t>Дополнительное соглашение к Договору  № 1-003/14 от 11.12.2013  оформляется до 01.12.2019 г.</t>
  </si>
  <si>
    <t xml:space="preserve">нет </t>
  </si>
  <si>
    <t>Договор № 1-003/14 от 11.12.2013 г. об оказании услуг на транспортировку газа по магистральным газопроводам.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</si>
  <si>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Приказ ФСТ 248-э/2 от 12 октября 2010г.</t>
  </si>
  <si>
    <t>до 30 июня 2012г.</t>
  </si>
  <si>
    <t>Приказ ФСТ РФ 334-э/3 от 09 декабря 2011г.</t>
  </si>
  <si>
    <t>Приказ ФСТ РФ 418-э/5 от 18 декабря 2012г.</t>
  </si>
  <si>
    <t>01 июля 2012г.</t>
  </si>
  <si>
    <t>01 июля 2013г.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</si>
  <si>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</si>
  <si>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</si>
  <si>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</si>
  <si>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</si>
  <si>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</si>
  <si>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</si>
  <si>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</si>
  <si>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</si>
  <si>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</si>
  <si>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</si>
  <si>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</si>
  <si>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</si>
  <si>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"Газпром", ООО "Газпром межрегионгаз Новосибирск"/ОАО "Искитимцемент"</t>
  </si>
  <si>
    <t>Требования Дополнительного соглашения: 1. уточнение срокоа действия договора № 1-003/14 от 11.12.2013.; 2. уточнение объемов транспртируемого газа на следующий год; 3. условия взаморасчетов за услуги по транспортировке газа</t>
  </si>
  <si>
    <t xml:space="preserve">                                      Информация о тарифах ООО "Ситэк"</t>
  </si>
  <si>
    <t xml:space="preserve">                                          ООО "Ситэк"</t>
  </si>
  <si>
    <t>Магистральный подземный газопровод ОАО"Искитимцемент" к   ГРС "Чернореченский цементный завод", Новосибирская  область. Система менеджмента качества соответствует требованиям ГОСТ ISO 9001-2015.  Сертификат соответствия № РОСС RU.ИК90.К00294. Срок дейсвия до 05.03.2011 г.</t>
  </si>
  <si>
    <t>ООО "Ситэк"</t>
  </si>
  <si>
    <t xml:space="preserve">        по магистральным газопроводам   ООО "Ситэк"</t>
  </si>
  <si>
    <t xml:space="preserve">            по магистральным трубопроводам ООО "Ситэк"</t>
  </si>
  <si>
    <t xml:space="preserve">                                       на территории Новосибирской области</t>
  </si>
  <si>
    <t xml:space="preserve">                           деятельности   ООО "Ситэк"</t>
  </si>
  <si>
    <t xml:space="preserve">  газа по магистральным трубопроводам на территории Новосибирской области</t>
  </si>
  <si>
    <t xml:space="preserve">   по магистральным трубопроводам на территории Новосибирской области</t>
  </si>
  <si>
    <t>по магистральным газопроводам на территории Новосибирской области</t>
  </si>
  <si>
    <t xml:space="preserve">                                  </t>
  </si>
  <si>
    <t xml:space="preserve">                                     Информация</t>
  </si>
  <si>
    <t xml:space="preserve">                             </t>
  </si>
  <si>
    <t xml:space="preserve">            по магистральным газопроводам ООО "Ситэк" </t>
  </si>
  <si>
    <t xml:space="preserve">                                          </t>
  </si>
  <si>
    <t xml:space="preserve">                                              Информация</t>
  </si>
  <si>
    <t xml:space="preserve">           по магистральным газопроводам  ООО "Ситэк"</t>
  </si>
  <si>
    <t xml:space="preserve">                        </t>
  </si>
  <si>
    <t xml:space="preserve">           ООО "Ситэк" на территории Новосибирской области</t>
  </si>
  <si>
    <t>ООО "Ситэк" на территории Новосибирской области</t>
  </si>
  <si>
    <t xml:space="preserve">             к магистральным газопроводам  ООО "Ситэк"</t>
  </si>
  <si>
    <t xml:space="preserve">                  на территории  Новосибирской области </t>
  </si>
  <si>
    <t xml:space="preserve">                        на территории Новосибирской области</t>
  </si>
  <si>
    <t xml:space="preserve">                   к магистральным газопроводам   ООО "Ситэк"</t>
  </si>
  <si>
    <t xml:space="preserve">                                       Информация</t>
  </si>
  <si>
    <t xml:space="preserve">            на территории Новосибирской области</t>
  </si>
  <si>
    <t xml:space="preserve">   на территории Новосибирскойобласти</t>
  </si>
  <si>
    <t xml:space="preserve">                                      Информация</t>
  </si>
  <si>
    <t xml:space="preserve">  по магистральным газопроводам ООО "Ситэк" в Новосибирской области</t>
  </si>
  <si>
    <t xml:space="preserve">                на территории Новосибирской  области</t>
  </si>
  <si>
    <t xml:space="preserve">              на территрии Новосибирской области</t>
  </si>
  <si>
    <t>1418/19 от 25 октября 2019г. ФАС России</t>
  </si>
  <si>
    <t>06 декабря 2019г.</t>
  </si>
  <si>
    <t>1.5.6</t>
  </si>
  <si>
    <t>Всего за 2020 г</t>
  </si>
  <si>
    <t>январь-декабрь 2020 года</t>
  </si>
  <si>
    <t xml:space="preserve">                     на территории Новосибирской области</t>
  </si>
  <si>
    <t xml:space="preserve"> в сфере оказания услуг по транспортировке газа</t>
  </si>
  <si>
    <t xml:space="preserve"> в зонах входа</t>
  </si>
  <si>
    <t xml:space="preserve"> в зонах выхода </t>
  </si>
  <si>
    <t xml:space="preserve">         между зонами входа и выхода</t>
  </si>
  <si>
    <t xml:space="preserve"> в сфере транспортировки газа</t>
  </si>
  <si>
    <t xml:space="preserve">        за  2020 год в сфере оказания услуг по транспортировке</t>
  </si>
  <si>
    <t xml:space="preserve">     за  2020  год в сфере оказания услуг  по транспортировке газа</t>
  </si>
  <si>
    <t>Расторгнут Договор № 1-003/14 от 11.12.2013 г. об оказании услуг на транспортировку газа по магистральным газопроводам, в связи с окончанием срока аренды</t>
  </si>
  <si>
    <t>ЕП</t>
  </si>
  <si>
    <t>ТО автомобиля Skoda</t>
  </si>
  <si>
    <t>ООО "Автоштадт"</t>
  </si>
  <si>
    <t>20/01/2020</t>
  </si>
  <si>
    <t>ТО 85 офиса</t>
  </si>
  <si>
    <t>ООО "Техническое содействие"/ОМНИСЕРВИС</t>
  </si>
  <si>
    <t>01/1-20-ТО</t>
  </si>
  <si>
    <t>Картриджи</t>
  </si>
  <si>
    <t>ООО "Фирма ШАРК"</t>
  </si>
  <si>
    <t xml:space="preserve">2020-03 </t>
  </si>
  <si>
    <t>Налоговые и юр консультации</t>
  </si>
  <si>
    <t>ООО "РЭМ Консалтинг"</t>
  </si>
  <si>
    <t>2020-06</t>
  </si>
  <si>
    <t>ПТО 54 офиса</t>
  </si>
  <si>
    <t>19/1-20-ТО</t>
  </si>
  <si>
    <t>Оказание услуг 
по организации служебных поездок (командировок)</t>
  </si>
  <si>
    <t>АО "Городской Центр Бронирования и Туризма" ("ГЦБиТ")</t>
  </si>
  <si>
    <t>2020-10</t>
  </si>
  <si>
    <t>ПТО 70 офиса</t>
  </si>
  <si>
    <t>33/1-20-ТО</t>
  </si>
  <si>
    <t>Услуги по передаче ГСМ по топливным картам</t>
  </si>
  <si>
    <t>ООО "ЭЛ-Контракт"</t>
  </si>
  <si>
    <t>20/3313</t>
  </si>
  <si>
    <t>Компьютерное оборудование</t>
  </si>
  <si>
    <t>ООО "Резонанс-М"</t>
  </si>
  <si>
    <t>2020-12</t>
  </si>
  <si>
    <t>ПТО 1 офиса</t>
  </si>
  <si>
    <t>ООО "ОМНИСЕРВИС"</t>
  </si>
  <si>
    <t>62/1-20-ТО</t>
  </si>
  <si>
    <t>ПТО 85 офиса</t>
  </si>
  <si>
    <t>68/1-20-ТО</t>
  </si>
  <si>
    <t>Канцелярские товары</t>
  </si>
  <si>
    <t>ООО "ОФСИ"</t>
  </si>
  <si>
    <t>2161/20</t>
  </si>
  <si>
    <t>Покупка природной воды питьевой</t>
  </si>
  <si>
    <t>ООО "Вода ОнЛайн"</t>
  </si>
  <si>
    <t>56316</t>
  </si>
  <si>
    <t>Обязательное страхование ОПО</t>
  </si>
  <si>
    <t>ПАО "Росгосстрах"</t>
  </si>
  <si>
    <t>38/20/ОСОПО/41</t>
  </si>
  <si>
    <t>Поставка газа на собственные нужды</t>
  </si>
  <si>
    <t>ООО "НОВАТЭК- ЧЕЛЯБИНСК"</t>
  </si>
  <si>
    <t>12-15-00-8557</t>
  </si>
  <si>
    <t>Запрос предложений</t>
  </si>
  <si>
    <t>Текущий ремонт</t>
  </si>
  <si>
    <t>ООО "СтройТехПром"</t>
  </si>
  <si>
    <t>№ СТ20/2605 от 09.06.2020</t>
  </si>
  <si>
    <t>№ СТ20/2605-01 от 12.06.2020</t>
  </si>
  <si>
    <t>ООО"СтройТехПром"</t>
  </si>
  <si>
    <t>№ СТ20/2605 от 12.06.2020</t>
  </si>
  <si>
    <t>№ СТ20/1707 от 28.07.2020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</si>
</sst>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 shrinkToFi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2"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16"/>
  <sheetViews>
    <sheetView zoomScale="110" zoomScaleNormal="110" workbookViewId="0">
      <selection sqref="A1:E16"/>
    </sheetView>
  </sheetViews>
  <sheetFormatPr defaultColWidth="8.88671875" defaultRowHeight="14.4" x14ac:dyDescent="0.3"/>
  <cols>
    <col min="1" max="1" width="49.6640625" style="4" customWidth="1"/>
    <col min="2" max="2" width="21.109375" style="4" customWidth="1"/>
    <col min="3" max="3" width="21.5546875" style="4" customWidth="1"/>
    <col min="4" max="4" width="23.5546875" style="4" customWidth="1"/>
    <col min="5" max="5" width="14.33203125" style="4" customWidth="1"/>
    <col min="6" max="8" width="19" style="4" customWidth="1"/>
    <col min="9" max="16384" width="8.88671875" style="4"/>
  </cols>
  <sheetData>
    <row r="1" spans="1:5" x14ac:dyDescent="0.3">
      <c r="E1" s="1" t="s">
        <v>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6" spans="1:5" x14ac:dyDescent="0.3">
      <c r="B6" s="3" t="s">
        <v>319</v>
      </c>
    </row>
    <row r="7" spans="1:5" x14ac:dyDescent="0.3">
      <c r="B7" s="3" t="s">
        <v>4</v>
      </c>
    </row>
    <row r="8" spans="1:5" x14ac:dyDescent="0.3">
      <c r="B8" s="3" t="s">
        <v>325</v>
      </c>
    </row>
    <row r="9" spans="1:5" ht="15" x14ac:dyDescent="0.25">
      <c r="B9" s="2"/>
    </row>
    <row r="10" spans="1:5" ht="52.8" x14ac:dyDescent="0.3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</row>
    <row r="11" spans="1:5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37.200000000000003" customHeight="1" x14ac:dyDescent="0.3">
      <c r="A12" s="21" t="s">
        <v>286</v>
      </c>
      <c r="B12" s="21" t="s">
        <v>299</v>
      </c>
      <c r="C12" s="32" t="s">
        <v>300</v>
      </c>
      <c r="D12" s="21" t="s">
        <v>288</v>
      </c>
      <c r="E12" s="21">
        <v>163.12</v>
      </c>
    </row>
    <row r="13" spans="1:5" ht="37.200000000000003" customHeight="1" x14ac:dyDescent="0.3">
      <c r="A13" s="21" t="s">
        <v>286</v>
      </c>
      <c r="B13" s="33" t="s">
        <v>301</v>
      </c>
      <c r="C13" s="32" t="s">
        <v>303</v>
      </c>
      <c r="D13" s="21" t="s">
        <v>288</v>
      </c>
      <c r="E13" s="21">
        <v>187.59</v>
      </c>
    </row>
    <row r="14" spans="1:5" ht="37.200000000000003" customHeight="1" x14ac:dyDescent="0.3">
      <c r="A14" s="21" t="s">
        <v>286</v>
      </c>
      <c r="B14" s="33" t="s">
        <v>302</v>
      </c>
      <c r="C14" s="32" t="s">
        <v>304</v>
      </c>
      <c r="D14" s="21" t="s">
        <v>288</v>
      </c>
      <c r="E14" s="21">
        <v>215.72</v>
      </c>
    </row>
    <row r="15" spans="1:5" ht="37.200000000000003" customHeight="1" x14ac:dyDescent="0.3">
      <c r="A15" s="5" t="s">
        <v>286</v>
      </c>
      <c r="B15" s="5" t="s">
        <v>287</v>
      </c>
      <c r="C15" s="26">
        <v>42552</v>
      </c>
      <c r="D15" s="5" t="s">
        <v>288</v>
      </c>
      <c r="E15" s="5">
        <v>226.5</v>
      </c>
    </row>
    <row r="16" spans="1:5" ht="37.200000000000003" customHeight="1" x14ac:dyDescent="0.3">
      <c r="A16" s="38" t="s">
        <v>286</v>
      </c>
      <c r="B16" s="38" t="s">
        <v>351</v>
      </c>
      <c r="C16" s="26" t="s">
        <v>352</v>
      </c>
      <c r="D16" s="38" t="s">
        <v>288</v>
      </c>
      <c r="E16" s="38">
        <v>226.5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3"/>
  <sheetViews>
    <sheetView zoomScale="130" zoomScaleNormal="130" workbookViewId="0">
      <selection activeCell="G11" sqref="G11"/>
    </sheetView>
  </sheetViews>
  <sheetFormatPr defaultRowHeight="14.4" x14ac:dyDescent="0.3"/>
  <cols>
    <col min="1" max="3" width="19.5546875" customWidth="1"/>
    <col min="4" max="6" width="21.109375" customWidth="1"/>
    <col min="7" max="10" width="13.6640625" customWidth="1"/>
  </cols>
  <sheetData>
    <row r="1" spans="1:6" x14ac:dyDescent="0.3">
      <c r="F1" s="1" t="s">
        <v>191</v>
      </c>
    </row>
    <row r="2" spans="1:6" x14ac:dyDescent="0.3">
      <c r="F2" s="1" t="s">
        <v>1</v>
      </c>
    </row>
    <row r="3" spans="1:6" x14ac:dyDescent="0.3">
      <c r="F3" s="1" t="s">
        <v>2</v>
      </c>
    </row>
    <row r="4" spans="1:6" x14ac:dyDescent="0.3">
      <c r="F4" s="1" t="s">
        <v>3</v>
      </c>
    </row>
    <row r="5" spans="1:6" x14ac:dyDescent="0.3">
      <c r="A5" s="15"/>
      <c r="C5" s="16" t="s">
        <v>133</v>
      </c>
    </row>
    <row r="6" spans="1:6" x14ac:dyDescent="0.3">
      <c r="A6" s="15"/>
      <c r="C6" s="16" t="s">
        <v>189</v>
      </c>
    </row>
    <row r="7" spans="1:6" x14ac:dyDescent="0.3">
      <c r="A7" s="15"/>
      <c r="C7" s="16" t="s">
        <v>190</v>
      </c>
    </row>
    <row r="8" spans="1:6" x14ac:dyDescent="0.3">
      <c r="A8" s="15"/>
      <c r="C8" s="16" t="s">
        <v>339</v>
      </c>
    </row>
    <row r="9" spans="1:6" ht="15.75" thickBot="1" x14ac:dyDescent="0.3"/>
    <row r="10" spans="1:6" ht="93" thickBot="1" x14ac:dyDescent="0.35">
      <c r="A10" s="8" t="s">
        <v>179</v>
      </c>
      <c r="B10" s="9" t="s">
        <v>180</v>
      </c>
      <c r="C10" s="9" t="s">
        <v>185</v>
      </c>
      <c r="D10" s="9" t="s">
        <v>186</v>
      </c>
      <c r="E10" s="9" t="s">
        <v>187</v>
      </c>
      <c r="F10" s="9" t="s">
        <v>188</v>
      </c>
    </row>
    <row r="11" spans="1:6" ht="15.75" thickBot="1" x14ac:dyDescent="0.3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118.8" customHeight="1" thickBot="1" x14ac:dyDescent="0.35">
      <c r="A12" s="10" t="s">
        <v>293</v>
      </c>
      <c r="B12" s="11" t="s">
        <v>294</v>
      </c>
      <c r="C12" s="11" t="s">
        <v>295</v>
      </c>
      <c r="D12" s="11" t="s">
        <v>290</v>
      </c>
      <c r="E12" s="11" t="s">
        <v>290</v>
      </c>
      <c r="F12" s="23" t="s">
        <v>364</v>
      </c>
    </row>
    <row r="13" spans="1:6" ht="21.6" customHeight="1" x14ac:dyDescent="0.3">
      <c r="A13" s="5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Normal="100" workbookViewId="0">
      <selection activeCell="F21" sqref="F21"/>
    </sheetView>
  </sheetViews>
  <sheetFormatPr defaultRowHeight="14.4" x14ac:dyDescent="0.3"/>
  <cols>
    <col min="1" max="1" width="19.5546875" customWidth="1"/>
    <col min="2" max="2" width="13.88671875" customWidth="1"/>
    <col min="3" max="3" width="15.88671875" customWidth="1"/>
    <col min="4" max="6" width="21.109375" customWidth="1"/>
    <col min="7" max="10" width="13.6640625" customWidth="1"/>
  </cols>
  <sheetData>
    <row r="1" spans="1:10" x14ac:dyDescent="0.3">
      <c r="F1" s="1" t="s">
        <v>192</v>
      </c>
    </row>
    <row r="2" spans="1:10" x14ac:dyDescent="0.3">
      <c r="F2" s="1" t="s">
        <v>1</v>
      </c>
    </row>
    <row r="3" spans="1:10" x14ac:dyDescent="0.3">
      <c r="F3" s="1" t="s">
        <v>2</v>
      </c>
    </row>
    <row r="4" spans="1:10" x14ac:dyDescent="0.3">
      <c r="F4" s="1" t="s">
        <v>3</v>
      </c>
    </row>
    <row r="5" spans="1:10" x14ac:dyDescent="0.3">
      <c r="A5" s="15"/>
      <c r="C5" s="15" t="s">
        <v>99</v>
      </c>
    </row>
    <row r="6" spans="1:10" x14ac:dyDescent="0.3">
      <c r="A6" s="15"/>
      <c r="C6" s="15" t="s">
        <v>193</v>
      </c>
    </row>
    <row r="7" spans="1:10" x14ac:dyDescent="0.3">
      <c r="A7" s="15"/>
      <c r="C7" s="15" t="s">
        <v>340</v>
      </c>
    </row>
    <row r="8" spans="1:10" x14ac:dyDescent="0.3">
      <c r="C8" s="15" t="s">
        <v>341</v>
      </c>
    </row>
    <row r="9" spans="1:10" ht="15.75" thickBot="1" x14ac:dyDescent="0.3">
      <c r="C9" s="15"/>
    </row>
    <row r="10" spans="1:10" ht="52.95" customHeight="1" thickBot="1" x14ac:dyDescent="0.35">
      <c r="A10" s="59" t="s">
        <v>194</v>
      </c>
      <c r="B10" s="61" t="s">
        <v>195</v>
      </c>
      <c r="C10" s="63"/>
      <c r="D10" s="61" t="s">
        <v>196</v>
      </c>
      <c r="E10" s="62"/>
      <c r="F10" s="63"/>
      <c r="G10" s="61" t="s">
        <v>197</v>
      </c>
      <c r="H10" s="63"/>
      <c r="I10" s="61" t="s">
        <v>198</v>
      </c>
      <c r="J10" s="63"/>
    </row>
    <row r="11" spans="1:10" ht="28.2" customHeight="1" thickBot="1" x14ac:dyDescent="0.35">
      <c r="A11" s="67"/>
      <c r="B11" s="59" t="s">
        <v>199</v>
      </c>
      <c r="C11" s="59" t="s">
        <v>200</v>
      </c>
      <c r="D11" s="61" t="s">
        <v>201</v>
      </c>
      <c r="E11" s="63"/>
      <c r="F11" s="59" t="s">
        <v>202</v>
      </c>
      <c r="G11" s="59" t="s">
        <v>203</v>
      </c>
      <c r="H11" s="59" t="s">
        <v>200</v>
      </c>
      <c r="I11" s="59" t="s">
        <v>204</v>
      </c>
      <c r="J11" s="59" t="s">
        <v>205</v>
      </c>
    </row>
    <row r="12" spans="1:10" ht="40.200000000000003" thickBot="1" x14ac:dyDescent="0.35">
      <c r="A12" s="60"/>
      <c r="B12" s="60"/>
      <c r="C12" s="60"/>
      <c r="D12" s="11" t="s">
        <v>206</v>
      </c>
      <c r="E12" s="11" t="s">
        <v>207</v>
      </c>
      <c r="F12" s="60"/>
      <c r="G12" s="60"/>
      <c r="H12" s="60"/>
      <c r="I12" s="60"/>
      <c r="J12" s="60"/>
    </row>
    <row r="13" spans="1:10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11.75" customHeight="1" thickBot="1" x14ac:dyDescent="0.35">
      <c r="A14" s="22" t="s">
        <v>289</v>
      </c>
      <c r="B14" s="52" t="s">
        <v>290</v>
      </c>
      <c r="C14" s="52" t="s">
        <v>290</v>
      </c>
      <c r="D14" s="52" t="s">
        <v>290</v>
      </c>
      <c r="E14" s="52" t="s">
        <v>290</v>
      </c>
      <c r="F14" s="52" t="s">
        <v>290</v>
      </c>
      <c r="G14" s="52" t="s">
        <v>290</v>
      </c>
      <c r="H14" s="52" t="s">
        <v>290</v>
      </c>
      <c r="I14" s="52" t="s">
        <v>290</v>
      </c>
      <c r="J14" s="52" t="s">
        <v>290</v>
      </c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2"/>
  <sheetViews>
    <sheetView zoomScaleNormal="100" workbookViewId="0">
      <selection activeCell="B19" sqref="B19"/>
    </sheetView>
  </sheetViews>
  <sheetFormatPr defaultRowHeight="14.4" x14ac:dyDescent="0.3"/>
  <cols>
    <col min="1" max="3" width="48.6640625" customWidth="1"/>
    <col min="4" max="6" width="21.109375" customWidth="1"/>
    <col min="7" max="10" width="13.6640625" customWidth="1"/>
  </cols>
  <sheetData>
    <row r="1" spans="1:3" x14ac:dyDescent="0.3">
      <c r="C1" s="1" t="s">
        <v>208</v>
      </c>
    </row>
    <row r="2" spans="1:3" x14ac:dyDescent="0.3">
      <c r="C2" s="1" t="s">
        <v>1</v>
      </c>
    </row>
    <row r="3" spans="1:3" x14ac:dyDescent="0.3">
      <c r="C3" s="1" t="s">
        <v>2</v>
      </c>
    </row>
    <row r="4" spans="1:3" x14ac:dyDescent="0.3">
      <c r="C4" s="1" t="s">
        <v>3</v>
      </c>
    </row>
    <row r="5" spans="1:3" s="18" customFormat="1" x14ac:dyDescent="0.3">
      <c r="A5" s="15"/>
      <c r="B5" s="15" t="s">
        <v>99</v>
      </c>
    </row>
    <row r="6" spans="1:3" s="18" customFormat="1" x14ac:dyDescent="0.3">
      <c r="A6" s="15"/>
      <c r="B6" s="15" t="s">
        <v>209</v>
      </c>
    </row>
    <row r="7" spans="1:3" s="18" customFormat="1" x14ac:dyDescent="0.3">
      <c r="B7" s="15" t="s">
        <v>210</v>
      </c>
    </row>
    <row r="8" spans="1:3" s="18" customFormat="1" x14ac:dyDescent="0.3">
      <c r="B8" s="15" t="s">
        <v>348</v>
      </c>
    </row>
    <row r="9" spans="1:3" s="18" customFormat="1" ht="15.75" thickBot="1" x14ac:dyDescent="0.3">
      <c r="B9" s="15"/>
    </row>
    <row r="10" spans="1:3" ht="85.95" customHeight="1" thickBot="1" x14ac:dyDescent="0.35">
      <c r="A10" s="8" t="s">
        <v>211</v>
      </c>
      <c r="B10" s="9" t="s">
        <v>212</v>
      </c>
      <c r="C10" s="9" t="s">
        <v>213</v>
      </c>
    </row>
    <row r="11" spans="1:3" ht="15.75" thickBot="1" x14ac:dyDescent="0.3">
      <c r="A11" s="10">
        <v>1</v>
      </c>
      <c r="B11" s="11">
        <v>2</v>
      </c>
      <c r="C11" s="11">
        <v>3</v>
      </c>
    </row>
    <row r="12" spans="1:3" ht="173.4" customHeight="1" thickBot="1" x14ac:dyDescent="0.35">
      <c r="A12" s="10" t="s">
        <v>298</v>
      </c>
      <c r="B12" s="11" t="s">
        <v>296</v>
      </c>
      <c r="C12" s="1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Normal="100" workbookViewId="0">
      <selection activeCell="G16" sqref="G16"/>
    </sheetView>
  </sheetViews>
  <sheetFormatPr defaultRowHeight="14.4" x14ac:dyDescent="0.3"/>
  <cols>
    <col min="1" max="3" width="22.33203125" customWidth="1"/>
    <col min="4" max="9" width="18.44140625" customWidth="1"/>
    <col min="10" max="10" width="13.6640625" customWidth="1"/>
  </cols>
  <sheetData>
    <row r="1" spans="1:9" x14ac:dyDescent="0.3">
      <c r="I1" s="1" t="s">
        <v>214</v>
      </c>
    </row>
    <row r="2" spans="1:9" x14ac:dyDescent="0.3">
      <c r="I2" s="1" t="s">
        <v>1</v>
      </c>
    </row>
    <row r="3" spans="1:9" x14ac:dyDescent="0.3">
      <c r="I3" s="1" t="s">
        <v>2</v>
      </c>
    </row>
    <row r="4" spans="1:9" x14ac:dyDescent="0.3">
      <c r="I4" s="1" t="s">
        <v>3</v>
      </c>
    </row>
    <row r="5" spans="1:9" ht="15" x14ac:dyDescent="0.25">
      <c r="B5" s="15"/>
    </row>
    <row r="6" spans="1:9" x14ac:dyDescent="0.3">
      <c r="D6" s="15" t="s">
        <v>344</v>
      </c>
    </row>
    <row r="7" spans="1:9" x14ac:dyDescent="0.3">
      <c r="D7" s="15" t="s">
        <v>215</v>
      </c>
    </row>
    <row r="8" spans="1:9" x14ac:dyDescent="0.3">
      <c r="D8" s="15" t="s">
        <v>216</v>
      </c>
    </row>
    <row r="9" spans="1:9" x14ac:dyDescent="0.3">
      <c r="D9" s="15" t="s">
        <v>343</v>
      </c>
    </row>
    <row r="10" spans="1:9" x14ac:dyDescent="0.3">
      <c r="D10" s="15" t="s">
        <v>342</v>
      </c>
    </row>
    <row r="11" spans="1:9" ht="15.75" thickBot="1" x14ac:dyDescent="0.3">
      <c r="B11" s="15"/>
    </row>
    <row r="12" spans="1:9" ht="145.19999999999999" customHeight="1" thickBot="1" x14ac:dyDescent="0.35">
      <c r="A12" s="8" t="s">
        <v>217</v>
      </c>
      <c r="B12" s="9" t="s">
        <v>179</v>
      </c>
      <c r="C12" s="9" t="s">
        <v>180</v>
      </c>
      <c r="D12" s="9" t="s">
        <v>218</v>
      </c>
      <c r="E12" s="9" t="s">
        <v>219</v>
      </c>
      <c r="F12" s="9" t="s">
        <v>220</v>
      </c>
      <c r="G12" s="9" t="s">
        <v>221</v>
      </c>
      <c r="H12" s="9" t="s">
        <v>222</v>
      </c>
      <c r="I12" s="9" t="s">
        <v>223</v>
      </c>
    </row>
    <row r="13" spans="1:9" ht="15.75" thickBot="1" x14ac:dyDescent="0.3">
      <c r="A13" s="10">
        <v>1</v>
      </c>
      <c r="B13" s="11">
        <v>2</v>
      </c>
      <c r="C13" s="11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</row>
    <row r="14" spans="1:9" ht="96.6" customHeight="1" thickBot="1" x14ac:dyDescent="0.35">
      <c r="A14" s="10" t="s">
        <v>289</v>
      </c>
      <c r="B14" s="11" t="s">
        <v>293</v>
      </c>
      <c r="C14" s="29" t="s">
        <v>294</v>
      </c>
      <c r="D14" s="31" t="s">
        <v>297</v>
      </c>
      <c r="E14" s="31" t="s">
        <v>297</v>
      </c>
      <c r="F14" s="31" t="s">
        <v>297</v>
      </c>
      <c r="G14" s="31" t="s">
        <v>297</v>
      </c>
      <c r="H14" s="31" t="s">
        <v>297</v>
      </c>
      <c r="I14" s="31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topLeftCell="A4" zoomScale="70" zoomScaleNormal="70" workbookViewId="0">
      <selection activeCell="V19" sqref="V19"/>
    </sheetView>
  </sheetViews>
  <sheetFormatPr defaultRowHeight="14.4" x14ac:dyDescent="0.3"/>
  <cols>
    <col min="1" max="1" width="9.109375" customWidth="1"/>
    <col min="2" max="2" width="30.109375" customWidth="1"/>
    <col min="3" max="4" width="9.5546875" customWidth="1"/>
    <col min="5" max="5" width="13.33203125" customWidth="1"/>
    <col min="6" max="6" width="10.44140625" customWidth="1"/>
    <col min="7" max="11" width="8.6640625" customWidth="1"/>
    <col min="12" max="12" width="11.88671875" customWidth="1"/>
    <col min="13" max="13" width="12.33203125" customWidth="1"/>
    <col min="14" max="16" width="8.6640625" customWidth="1"/>
    <col min="17" max="18" width="10.88671875" customWidth="1"/>
    <col min="19" max="19" width="10.6640625" customWidth="1"/>
    <col min="20" max="20" width="11.6640625" customWidth="1"/>
  </cols>
  <sheetData>
    <row r="1" spans="1:20" x14ac:dyDescent="0.3">
      <c r="T1" s="1" t="s">
        <v>224</v>
      </c>
    </row>
    <row r="2" spans="1:20" x14ac:dyDescent="0.3">
      <c r="T2" s="1" t="s">
        <v>1</v>
      </c>
    </row>
    <row r="3" spans="1:20" x14ac:dyDescent="0.3">
      <c r="T3" s="1" t="s">
        <v>2</v>
      </c>
    </row>
    <row r="4" spans="1:20" x14ac:dyDescent="0.3">
      <c r="T4" s="1" t="s">
        <v>3</v>
      </c>
    </row>
    <row r="5" spans="1:20" x14ac:dyDescent="0.3">
      <c r="H5" s="16" t="s">
        <v>225</v>
      </c>
    </row>
    <row r="6" spans="1:20" x14ac:dyDescent="0.3">
      <c r="H6" s="16" t="s">
        <v>322</v>
      </c>
    </row>
    <row r="7" spans="1:20" x14ac:dyDescent="0.3">
      <c r="H7" s="16" t="s">
        <v>361</v>
      </c>
    </row>
    <row r="8" spans="1:20" x14ac:dyDescent="0.3">
      <c r="H8" s="16" t="s">
        <v>136</v>
      </c>
    </row>
    <row r="9" spans="1:20" x14ac:dyDescent="0.3">
      <c r="F9" s="74" t="s">
        <v>345</v>
      </c>
      <c r="G9" s="75"/>
      <c r="H9" s="75"/>
      <c r="I9" s="75"/>
      <c r="J9" s="75"/>
    </row>
    <row r="10" spans="1:20" ht="15.75" thickBot="1" x14ac:dyDescent="0.3"/>
    <row r="11" spans="1:20" ht="77.400000000000006" customHeight="1" thickBot="1" x14ac:dyDescent="0.35">
      <c r="A11" s="59" t="s">
        <v>10</v>
      </c>
      <c r="B11" s="59" t="s">
        <v>11</v>
      </c>
      <c r="C11" s="61" t="s">
        <v>226</v>
      </c>
      <c r="D11" s="63"/>
      <c r="E11" s="70" t="s">
        <v>227</v>
      </c>
      <c r="F11" s="71"/>
      <c r="G11" s="61" t="s">
        <v>228</v>
      </c>
      <c r="H11" s="62"/>
      <c r="I11" s="62"/>
      <c r="J11" s="63"/>
      <c r="K11" s="61" t="s">
        <v>229</v>
      </c>
      <c r="L11" s="62"/>
      <c r="M11" s="63"/>
      <c r="N11" s="70" t="s">
        <v>230</v>
      </c>
      <c r="O11" s="71"/>
      <c r="P11" s="61" t="s">
        <v>231</v>
      </c>
      <c r="Q11" s="62"/>
      <c r="R11" s="62"/>
      <c r="S11" s="62"/>
      <c r="T11" s="63"/>
    </row>
    <row r="12" spans="1:20" ht="62.4" customHeight="1" thickBot="1" x14ac:dyDescent="0.35">
      <c r="A12" s="67"/>
      <c r="B12" s="67"/>
      <c r="C12" s="59" t="s">
        <v>232</v>
      </c>
      <c r="D12" s="59" t="s">
        <v>233</v>
      </c>
      <c r="E12" s="72"/>
      <c r="F12" s="73"/>
      <c r="G12" s="61" t="s">
        <v>234</v>
      </c>
      <c r="H12" s="63"/>
      <c r="I12" s="61" t="s">
        <v>235</v>
      </c>
      <c r="J12" s="63"/>
      <c r="K12" s="61" t="s">
        <v>236</v>
      </c>
      <c r="L12" s="62"/>
      <c r="M12" s="63"/>
      <c r="N12" s="72"/>
      <c r="O12" s="73"/>
      <c r="P12" s="59" t="s">
        <v>237</v>
      </c>
      <c r="Q12" s="59" t="s">
        <v>238</v>
      </c>
      <c r="R12" s="59" t="s">
        <v>239</v>
      </c>
      <c r="S12" s="59" t="s">
        <v>240</v>
      </c>
      <c r="T12" s="59" t="s">
        <v>241</v>
      </c>
    </row>
    <row r="13" spans="1:20" ht="106.2" thickBot="1" x14ac:dyDescent="0.35">
      <c r="A13" s="60"/>
      <c r="B13" s="60"/>
      <c r="C13" s="60"/>
      <c r="D13" s="60"/>
      <c r="E13" s="11" t="s">
        <v>242</v>
      </c>
      <c r="F13" s="11" t="s">
        <v>243</v>
      </c>
      <c r="G13" s="11" t="s">
        <v>244</v>
      </c>
      <c r="H13" s="11" t="s">
        <v>93</v>
      </c>
      <c r="I13" s="11" t="s">
        <v>244</v>
      </c>
      <c r="J13" s="11" t="s">
        <v>93</v>
      </c>
      <c r="K13" s="11" t="s">
        <v>245</v>
      </c>
      <c r="L13" s="11" t="s">
        <v>234</v>
      </c>
      <c r="M13" s="11" t="s">
        <v>235</v>
      </c>
      <c r="N13" s="11" t="s">
        <v>232</v>
      </c>
      <c r="O13" s="11" t="s">
        <v>246</v>
      </c>
      <c r="P13" s="60"/>
      <c r="Q13" s="60"/>
      <c r="R13" s="60"/>
      <c r="S13" s="60"/>
      <c r="T13" s="60"/>
    </row>
    <row r="14" spans="1:20" ht="15" thickBot="1" x14ac:dyDescent="0.35">
      <c r="A14" s="10">
        <v>1</v>
      </c>
      <c r="B14" s="13" t="s">
        <v>247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ht="59.4" customHeight="1" thickBot="1" x14ac:dyDescent="0.35">
      <c r="A15" s="10">
        <v>2</v>
      </c>
      <c r="B15" s="13" t="s">
        <v>248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59.4" customHeight="1" thickBot="1" x14ac:dyDescent="0.35">
      <c r="A16" s="10"/>
      <c r="B16" s="13" t="s">
        <v>249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ht="15" thickBot="1" x14ac:dyDescent="0.35">
      <c r="A17" s="20">
        <v>43467</v>
      </c>
      <c r="B17" s="1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" thickBot="1" x14ac:dyDescent="0.35">
      <c r="A18" s="10">
        <v>3</v>
      </c>
      <c r="B18" s="13" t="s">
        <v>250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15" thickBot="1" x14ac:dyDescent="0.35">
      <c r="A19" s="20">
        <v>43468</v>
      </c>
      <c r="B19" s="1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27" thickBot="1" x14ac:dyDescent="0.35">
      <c r="A20" s="10">
        <v>4</v>
      </c>
      <c r="B20" s="13" t="s">
        <v>251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15" thickBot="1" x14ac:dyDescent="0.35">
      <c r="A21" s="20">
        <v>43469</v>
      </c>
      <c r="B21" s="1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7" thickBot="1" x14ac:dyDescent="0.35">
      <c r="A22" s="10">
        <v>5</v>
      </c>
      <c r="B22" s="13" t="s">
        <v>252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ht="15" thickBot="1" x14ac:dyDescent="0.35">
      <c r="A23" s="20">
        <v>43470</v>
      </c>
      <c r="B23" s="1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7" thickBot="1" x14ac:dyDescent="0.35">
      <c r="A24" s="10">
        <v>6</v>
      </c>
      <c r="B24" s="13" t="s">
        <v>253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ht="15" thickBot="1" x14ac:dyDescent="0.35">
      <c r="A25" s="20">
        <v>43471</v>
      </c>
      <c r="B25" s="1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</sheetData>
  <mergeCells count="19">
    <mergeCell ref="K12:M12"/>
    <mergeCell ref="F9:J9"/>
    <mergeCell ref="S12:S13"/>
    <mergeCell ref="T12:T13"/>
    <mergeCell ref="N11:O12"/>
    <mergeCell ref="P11:T11"/>
    <mergeCell ref="P12:P13"/>
    <mergeCell ref="Q12:Q13"/>
    <mergeCell ref="R12:R13"/>
    <mergeCell ref="K11:M11"/>
    <mergeCell ref="A11:A13"/>
    <mergeCell ref="B11:B13"/>
    <mergeCell ref="C11:D11"/>
    <mergeCell ref="E11:F12"/>
    <mergeCell ref="G11:J11"/>
    <mergeCell ref="C12:C13"/>
    <mergeCell ref="D12:D13"/>
    <mergeCell ref="G12:H12"/>
    <mergeCell ref="I12:J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V37"/>
  <sheetViews>
    <sheetView topLeftCell="G16" zoomScale="85" zoomScaleNormal="85" workbookViewId="0">
      <selection activeCell="G1" sqref="C1:V37"/>
    </sheetView>
  </sheetViews>
  <sheetFormatPr defaultRowHeight="14.4" x14ac:dyDescent="0.3"/>
  <cols>
    <col min="1" max="1" width="9.109375" customWidth="1"/>
    <col min="2" max="2" width="10.6640625" customWidth="1"/>
    <col min="3" max="4" width="9.5546875" customWidth="1"/>
    <col min="5" max="5" width="10.33203125" customWidth="1"/>
    <col min="6" max="6" width="9.33203125" customWidth="1"/>
    <col min="7" max="7" width="11.6640625" customWidth="1"/>
    <col min="8" max="8" width="8.6640625" customWidth="1"/>
    <col min="9" max="9" width="11.109375" customWidth="1"/>
    <col min="10" max="10" width="10.44140625" customWidth="1"/>
    <col min="11" max="11" width="12.109375" customWidth="1"/>
    <col min="12" max="12" width="11.5546875" customWidth="1"/>
    <col min="13" max="13" width="12.33203125" customWidth="1"/>
    <col min="14" max="14" width="12.44140625" customWidth="1"/>
    <col min="15" max="15" width="8.6640625" customWidth="1"/>
    <col min="16" max="16" width="38.33203125" customWidth="1"/>
    <col min="17" max="18" width="10.88671875" customWidth="1"/>
    <col min="19" max="19" width="10.6640625" customWidth="1"/>
    <col min="20" max="20" width="11.6640625" customWidth="1"/>
    <col min="21" max="21" width="37.21875" customWidth="1"/>
    <col min="22" max="22" width="20.5546875" customWidth="1"/>
  </cols>
  <sheetData>
    <row r="1" spans="1:22" x14ac:dyDescent="0.3">
      <c r="T1" s="1" t="s">
        <v>254</v>
      </c>
    </row>
    <row r="2" spans="1:22" x14ac:dyDescent="0.3">
      <c r="T2" s="1" t="s">
        <v>1</v>
      </c>
    </row>
    <row r="3" spans="1:22" x14ac:dyDescent="0.3">
      <c r="T3" s="1" t="s">
        <v>2</v>
      </c>
    </row>
    <row r="4" spans="1:22" x14ac:dyDescent="0.3">
      <c r="T4" s="1" t="s">
        <v>3</v>
      </c>
    </row>
    <row r="5" spans="1:22" s="14" customFormat="1" x14ac:dyDescent="0.3">
      <c r="H5" s="15"/>
    </row>
    <row r="6" spans="1:22" s="14" customFormat="1" x14ac:dyDescent="0.3">
      <c r="H6" s="15" t="s">
        <v>347</v>
      </c>
    </row>
    <row r="7" spans="1:22" s="14" customFormat="1" x14ac:dyDescent="0.3">
      <c r="H7" s="15" t="s">
        <v>255</v>
      </c>
    </row>
    <row r="8" spans="1:22" s="14" customFormat="1" x14ac:dyDescent="0.3">
      <c r="H8" s="15" t="s">
        <v>256</v>
      </c>
    </row>
    <row r="9" spans="1:22" s="14" customFormat="1" x14ac:dyDescent="0.3">
      <c r="H9" s="15" t="s">
        <v>324</v>
      </c>
    </row>
    <row r="10" spans="1:22" s="15" customFormat="1" ht="13.2" x14ac:dyDescent="0.3">
      <c r="I10" s="15" t="s">
        <v>346</v>
      </c>
    </row>
    <row r="11" spans="1:22" s="14" customFormat="1" ht="15" thickBot="1" x14ac:dyDescent="0.35"/>
    <row r="12" spans="1:22" s="14" customFormat="1" ht="15" thickBot="1" x14ac:dyDescent="0.35">
      <c r="A12" s="59" t="s">
        <v>10</v>
      </c>
      <c r="B12" s="59" t="s">
        <v>257</v>
      </c>
      <c r="C12" s="61" t="s">
        <v>258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59" t="s">
        <v>259</v>
      </c>
      <c r="Q12" s="59" t="s">
        <v>260</v>
      </c>
      <c r="R12" s="59" t="s">
        <v>261</v>
      </c>
      <c r="S12" s="59" t="s">
        <v>262</v>
      </c>
      <c r="T12" s="59" t="s">
        <v>263</v>
      </c>
      <c r="U12" s="59" t="s">
        <v>264</v>
      </c>
      <c r="V12" s="59" t="s">
        <v>265</v>
      </c>
    </row>
    <row r="13" spans="1:22" s="14" customFormat="1" ht="15" thickBot="1" x14ac:dyDescent="0.35">
      <c r="A13" s="67"/>
      <c r="B13" s="67"/>
      <c r="C13" s="61" t="s">
        <v>266</v>
      </c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70" t="s">
        <v>267</v>
      </c>
      <c r="O13" s="71"/>
      <c r="P13" s="67"/>
      <c r="Q13" s="67"/>
      <c r="R13" s="67"/>
      <c r="S13" s="67"/>
      <c r="T13" s="67"/>
      <c r="U13" s="67"/>
      <c r="V13" s="67"/>
    </row>
    <row r="14" spans="1:22" s="14" customFormat="1" ht="15" thickBot="1" x14ac:dyDescent="0.35">
      <c r="A14" s="67"/>
      <c r="B14" s="67"/>
      <c r="C14" s="61" t="s">
        <v>268</v>
      </c>
      <c r="D14" s="62"/>
      <c r="E14" s="62"/>
      <c r="F14" s="62"/>
      <c r="G14" s="62"/>
      <c r="H14" s="62"/>
      <c r="I14" s="62"/>
      <c r="J14" s="62"/>
      <c r="K14" s="62"/>
      <c r="L14" s="63"/>
      <c r="M14" s="59" t="s">
        <v>269</v>
      </c>
      <c r="N14" s="72"/>
      <c r="O14" s="73"/>
      <c r="P14" s="67"/>
      <c r="Q14" s="67"/>
      <c r="R14" s="67"/>
      <c r="S14" s="67"/>
      <c r="T14" s="67"/>
      <c r="U14" s="67"/>
      <c r="V14" s="67"/>
    </row>
    <row r="15" spans="1:22" s="14" customFormat="1" ht="25.95" customHeight="1" thickBot="1" x14ac:dyDescent="0.35">
      <c r="A15" s="67"/>
      <c r="B15" s="67"/>
      <c r="C15" s="61" t="s">
        <v>270</v>
      </c>
      <c r="D15" s="62"/>
      <c r="E15" s="63"/>
      <c r="F15" s="61" t="s">
        <v>271</v>
      </c>
      <c r="G15" s="62"/>
      <c r="H15" s="63"/>
      <c r="I15" s="61" t="s">
        <v>272</v>
      </c>
      <c r="J15" s="63"/>
      <c r="K15" s="61" t="s">
        <v>273</v>
      </c>
      <c r="L15" s="63"/>
      <c r="M15" s="67"/>
      <c r="N15" s="59" t="s">
        <v>274</v>
      </c>
      <c r="O15" s="59" t="s">
        <v>275</v>
      </c>
      <c r="P15" s="67"/>
      <c r="Q15" s="67"/>
      <c r="R15" s="67"/>
      <c r="S15" s="67"/>
      <c r="T15" s="67"/>
      <c r="U15" s="67"/>
      <c r="V15" s="67"/>
    </row>
    <row r="16" spans="1:22" s="14" customFormat="1" ht="70.8" customHeight="1" thickBot="1" x14ac:dyDescent="0.35">
      <c r="A16" s="60"/>
      <c r="B16" s="60"/>
      <c r="C16" s="55" t="s">
        <v>276</v>
      </c>
      <c r="D16" s="55" t="s">
        <v>277</v>
      </c>
      <c r="E16" s="55" t="s">
        <v>278</v>
      </c>
      <c r="F16" s="55" t="s">
        <v>279</v>
      </c>
      <c r="G16" s="55" t="s">
        <v>280</v>
      </c>
      <c r="H16" s="55" t="s">
        <v>281</v>
      </c>
      <c r="I16" s="55" t="s">
        <v>282</v>
      </c>
      <c r="J16" s="55" t="s">
        <v>283</v>
      </c>
      <c r="K16" s="55" t="s">
        <v>284</v>
      </c>
      <c r="L16" s="55" t="s">
        <v>285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s="14" customFormat="1" ht="15" thickBot="1" x14ac:dyDescent="0.35">
      <c r="A17" s="54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v>15</v>
      </c>
      <c r="P17" s="55">
        <v>16</v>
      </c>
      <c r="Q17" s="55">
        <v>17</v>
      </c>
      <c r="R17" s="55">
        <v>18</v>
      </c>
      <c r="S17" s="55">
        <v>19</v>
      </c>
      <c r="T17" s="55">
        <v>20</v>
      </c>
      <c r="U17" s="55">
        <v>21</v>
      </c>
      <c r="V17" s="55">
        <v>22</v>
      </c>
    </row>
    <row r="18" spans="1:22" s="14" customFormat="1" ht="19.2" customHeight="1" thickBot="1" x14ac:dyDescent="0.35">
      <c r="A18" s="8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56" t="s">
        <v>365</v>
      </c>
      <c r="O18" s="56"/>
      <c r="P18" s="8" t="s">
        <v>366</v>
      </c>
      <c r="Q18" s="8"/>
      <c r="R18" s="8"/>
      <c r="S18" s="8"/>
      <c r="T18" s="57">
        <v>300</v>
      </c>
      <c r="U18" s="8" t="s">
        <v>367</v>
      </c>
      <c r="V18" s="8" t="s">
        <v>368</v>
      </c>
    </row>
    <row r="19" spans="1:22" s="14" customFormat="1" ht="32.4" customHeight="1" thickBot="1" x14ac:dyDescent="0.35">
      <c r="A19" s="8">
        <v>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56" t="s">
        <v>365</v>
      </c>
      <c r="O19" s="56"/>
      <c r="P19" s="8" t="s">
        <v>369</v>
      </c>
      <c r="Q19" s="8"/>
      <c r="R19" s="8"/>
      <c r="S19" s="8"/>
      <c r="T19" s="57">
        <v>866.37518</v>
      </c>
      <c r="U19" s="8" t="s">
        <v>370</v>
      </c>
      <c r="V19" s="8" t="s">
        <v>371</v>
      </c>
    </row>
    <row r="20" spans="1:22" s="14" customFormat="1" ht="18" customHeight="1" thickBot="1" x14ac:dyDescent="0.35">
      <c r="A20" s="8">
        <v>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6" t="s">
        <v>365</v>
      </c>
      <c r="O20" s="56"/>
      <c r="P20" s="8" t="s">
        <v>372</v>
      </c>
      <c r="Q20" s="8"/>
      <c r="R20" s="8"/>
      <c r="S20" s="8"/>
      <c r="T20" s="57">
        <v>300</v>
      </c>
      <c r="U20" s="8" t="s">
        <v>373</v>
      </c>
      <c r="V20" s="8" t="s">
        <v>374</v>
      </c>
    </row>
    <row r="21" spans="1:22" s="14" customFormat="1" ht="18" customHeight="1" thickBot="1" x14ac:dyDescent="0.35">
      <c r="A21" s="8">
        <v>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56" t="s">
        <v>365</v>
      </c>
      <c r="O21" s="56"/>
      <c r="P21" s="8" t="s">
        <v>375</v>
      </c>
      <c r="Q21" s="8"/>
      <c r="R21" s="8"/>
      <c r="S21" s="8"/>
      <c r="T21" s="57">
        <v>1800</v>
      </c>
      <c r="U21" s="8" t="s">
        <v>376</v>
      </c>
      <c r="V21" s="8" t="s">
        <v>377</v>
      </c>
    </row>
    <row r="22" spans="1:22" s="14" customFormat="1" ht="27" thickBot="1" x14ac:dyDescent="0.35">
      <c r="A22" s="8">
        <v>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56" t="s">
        <v>365</v>
      </c>
      <c r="O22" s="56"/>
      <c r="P22" s="8" t="s">
        <v>378</v>
      </c>
      <c r="Q22" s="8"/>
      <c r="R22" s="8"/>
      <c r="S22" s="8"/>
      <c r="T22" s="57">
        <v>440.96942999999999</v>
      </c>
      <c r="U22" s="8" t="s">
        <v>370</v>
      </c>
      <c r="V22" s="8" t="s">
        <v>379</v>
      </c>
    </row>
    <row r="23" spans="1:22" s="14" customFormat="1" ht="44.4" customHeight="1" thickBot="1" x14ac:dyDescent="0.35">
      <c r="A23" s="8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56"/>
      <c r="O23" s="56"/>
      <c r="P23" s="8" t="s">
        <v>380</v>
      </c>
      <c r="Q23" s="8"/>
      <c r="R23" s="8"/>
      <c r="S23" s="8"/>
      <c r="T23" s="57">
        <v>3000</v>
      </c>
      <c r="U23" s="8" t="s">
        <v>381</v>
      </c>
      <c r="V23" s="8" t="s">
        <v>382</v>
      </c>
    </row>
    <row r="24" spans="1:22" s="14" customFormat="1" ht="28.2" customHeight="1" thickBot="1" x14ac:dyDescent="0.35">
      <c r="A24" s="8">
        <v>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6" t="s">
        <v>365</v>
      </c>
      <c r="O24" s="56"/>
      <c r="P24" s="8" t="s">
        <v>383</v>
      </c>
      <c r="Q24" s="8"/>
      <c r="R24" s="8"/>
      <c r="S24" s="8"/>
      <c r="T24" s="57">
        <v>807.75431000000003</v>
      </c>
      <c r="U24" s="8" t="s">
        <v>370</v>
      </c>
      <c r="V24" s="8" t="s">
        <v>384</v>
      </c>
    </row>
    <row r="25" spans="1:22" s="14" customFormat="1" ht="27" thickBot="1" x14ac:dyDescent="0.35">
      <c r="A25" s="8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56" t="s">
        <v>365</v>
      </c>
      <c r="O25" s="56"/>
      <c r="P25" s="8" t="s">
        <v>385</v>
      </c>
      <c r="Q25" s="8"/>
      <c r="R25" s="8"/>
      <c r="S25" s="8"/>
      <c r="T25" s="57">
        <v>750</v>
      </c>
      <c r="U25" s="8" t="s">
        <v>386</v>
      </c>
      <c r="V25" s="8" t="s">
        <v>387</v>
      </c>
    </row>
    <row r="26" spans="1:22" s="14" customFormat="1" ht="18.600000000000001" customHeight="1" thickBot="1" x14ac:dyDescent="0.35">
      <c r="A26" s="8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56"/>
      <c r="O26" s="56"/>
      <c r="P26" s="8" t="s">
        <v>388</v>
      </c>
      <c r="Q26" s="8"/>
      <c r="R26" s="8"/>
      <c r="S26" s="8"/>
      <c r="T26" s="57">
        <v>185.16079999999999</v>
      </c>
      <c r="U26" s="8" t="s">
        <v>389</v>
      </c>
      <c r="V26" s="8" t="s">
        <v>390</v>
      </c>
    </row>
    <row r="27" spans="1:22" s="14" customFormat="1" ht="18.600000000000001" customHeight="1" thickBot="1" x14ac:dyDescent="0.35">
      <c r="A27" s="8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6" t="s">
        <v>365</v>
      </c>
      <c r="O27" s="56"/>
      <c r="P27" s="8" t="s">
        <v>391</v>
      </c>
      <c r="Q27" s="8"/>
      <c r="R27" s="8"/>
      <c r="S27" s="8"/>
      <c r="T27" s="57">
        <v>550.95237999999995</v>
      </c>
      <c r="U27" s="8" t="s">
        <v>392</v>
      </c>
      <c r="V27" s="8" t="s">
        <v>393</v>
      </c>
    </row>
    <row r="28" spans="1:22" s="14" customFormat="1" ht="18.600000000000001" customHeight="1" thickBot="1" x14ac:dyDescent="0.35">
      <c r="A28" s="8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56" t="s">
        <v>365</v>
      </c>
      <c r="O28" s="56"/>
      <c r="P28" s="8" t="s">
        <v>394</v>
      </c>
      <c r="Q28" s="8"/>
      <c r="R28" s="8"/>
      <c r="S28" s="8"/>
      <c r="T28" s="57">
        <v>866.37518</v>
      </c>
      <c r="U28" s="8" t="s">
        <v>392</v>
      </c>
      <c r="V28" s="8" t="s">
        <v>395</v>
      </c>
    </row>
    <row r="29" spans="1:22" s="14" customFormat="1" ht="18.600000000000001" customHeight="1" thickBot="1" x14ac:dyDescent="0.35">
      <c r="A29" s="8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56" t="s">
        <v>365</v>
      </c>
      <c r="O29" s="56"/>
      <c r="P29" s="8" t="s">
        <v>396</v>
      </c>
      <c r="Q29" s="8"/>
      <c r="R29" s="8"/>
      <c r="S29" s="8"/>
      <c r="T29" s="57">
        <v>300</v>
      </c>
      <c r="U29" s="8" t="s">
        <v>397</v>
      </c>
      <c r="V29" s="8" t="s">
        <v>398</v>
      </c>
    </row>
    <row r="30" spans="1:22" s="14" customFormat="1" ht="18.600000000000001" customHeight="1" thickBot="1" x14ac:dyDescent="0.35">
      <c r="A30" s="8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6" t="s">
        <v>365</v>
      </c>
      <c r="O30" s="56"/>
      <c r="P30" s="8" t="s">
        <v>399</v>
      </c>
      <c r="Q30" s="8"/>
      <c r="R30" s="8"/>
      <c r="S30" s="8"/>
      <c r="T30" s="57">
        <v>200</v>
      </c>
      <c r="U30" s="8" t="s">
        <v>400</v>
      </c>
      <c r="V30" s="8" t="s">
        <v>401</v>
      </c>
    </row>
    <row r="31" spans="1:22" s="14" customFormat="1" ht="18.600000000000001" customHeight="1" thickBot="1" x14ac:dyDescent="0.35">
      <c r="A31" s="8">
        <v>14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6" t="s">
        <v>365</v>
      </c>
      <c r="O31" s="56"/>
      <c r="P31" s="8" t="s">
        <v>402</v>
      </c>
      <c r="Q31" s="8"/>
      <c r="R31" s="8"/>
      <c r="S31" s="8"/>
      <c r="T31" s="57">
        <v>420</v>
      </c>
      <c r="U31" s="8" t="s">
        <v>403</v>
      </c>
      <c r="V31" s="8" t="s">
        <v>404</v>
      </c>
    </row>
    <row r="32" spans="1:22" s="14" customFormat="1" ht="18.600000000000001" customHeight="1" thickBot="1" x14ac:dyDescent="0.35">
      <c r="A32" s="8">
        <v>15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 t="s">
        <v>365</v>
      </c>
      <c r="O32" s="55"/>
      <c r="P32" s="55" t="s">
        <v>405</v>
      </c>
      <c r="Q32" s="55"/>
      <c r="R32" s="55"/>
      <c r="S32" s="55"/>
      <c r="T32" s="57">
        <v>350</v>
      </c>
      <c r="U32" s="55" t="s">
        <v>406</v>
      </c>
      <c r="V32" s="55" t="s">
        <v>407</v>
      </c>
    </row>
    <row r="33" spans="1:22" s="14" customFormat="1" ht="28.2" customHeight="1" thickBot="1" x14ac:dyDescent="0.35">
      <c r="A33" s="8">
        <v>16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 t="s">
        <v>408</v>
      </c>
      <c r="M33" s="55"/>
      <c r="N33" s="55"/>
      <c r="O33" s="55"/>
      <c r="P33" s="55" t="s">
        <v>409</v>
      </c>
      <c r="Q33" s="55"/>
      <c r="R33" s="55"/>
      <c r="S33" s="55"/>
      <c r="T33" s="57">
        <v>4673.5529900000001</v>
      </c>
      <c r="U33" s="55" t="s">
        <v>410</v>
      </c>
      <c r="V33" s="55" t="s">
        <v>411</v>
      </c>
    </row>
    <row r="34" spans="1:22" s="14" customFormat="1" ht="28.2" customHeight="1" thickBot="1" x14ac:dyDescent="0.35">
      <c r="A34" s="8">
        <v>17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 t="s">
        <v>408</v>
      </c>
      <c r="M34" s="55"/>
      <c r="N34" s="55"/>
      <c r="O34" s="55"/>
      <c r="P34" s="55" t="s">
        <v>409</v>
      </c>
      <c r="Q34" s="55"/>
      <c r="R34" s="55"/>
      <c r="S34" s="55"/>
      <c r="T34" s="57">
        <v>4831.5907500000003</v>
      </c>
      <c r="U34" s="55" t="s">
        <v>410</v>
      </c>
      <c r="V34" s="55" t="s">
        <v>412</v>
      </c>
    </row>
    <row r="35" spans="1:22" s="14" customFormat="1" ht="28.2" customHeight="1" thickBot="1" x14ac:dyDescent="0.35">
      <c r="A35" s="8">
        <v>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 t="s">
        <v>408</v>
      </c>
      <c r="M35" s="55"/>
      <c r="N35" s="55"/>
      <c r="O35" s="55"/>
      <c r="P35" s="55" t="s">
        <v>409</v>
      </c>
      <c r="Q35" s="55"/>
      <c r="R35" s="55"/>
      <c r="S35" s="55"/>
      <c r="T35" s="57">
        <v>4472.4299099999998</v>
      </c>
      <c r="U35" s="55" t="s">
        <v>413</v>
      </c>
      <c r="V35" s="55" t="s">
        <v>411</v>
      </c>
    </row>
    <row r="36" spans="1:22" s="14" customFormat="1" ht="28.2" customHeight="1" thickBot="1" x14ac:dyDescent="0.35">
      <c r="A36" s="8">
        <v>19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 t="s">
        <v>408</v>
      </c>
      <c r="M36" s="55"/>
      <c r="N36" s="55"/>
      <c r="O36" s="55"/>
      <c r="P36" s="55" t="s">
        <v>409</v>
      </c>
      <c r="Q36" s="55"/>
      <c r="R36" s="55"/>
      <c r="S36" s="55"/>
      <c r="T36" s="57">
        <v>2838.73549</v>
      </c>
      <c r="U36" s="55" t="s">
        <v>413</v>
      </c>
      <c r="V36" s="55" t="s">
        <v>414</v>
      </c>
    </row>
    <row r="37" spans="1:22" s="14" customFormat="1" ht="28.2" customHeight="1" thickBot="1" x14ac:dyDescent="0.35">
      <c r="A37" s="8">
        <v>20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 t="s">
        <v>408</v>
      </c>
      <c r="M37" s="55"/>
      <c r="N37" s="55"/>
      <c r="O37" s="55"/>
      <c r="P37" s="55" t="s">
        <v>409</v>
      </c>
      <c r="Q37" s="55"/>
      <c r="R37" s="55"/>
      <c r="S37" s="55"/>
      <c r="T37" s="57">
        <v>5317.5439000000006</v>
      </c>
      <c r="U37" s="55" t="s">
        <v>410</v>
      </c>
      <c r="V37" s="55" t="s">
        <v>415</v>
      </c>
    </row>
  </sheetData>
  <mergeCells count="20"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</mergeCells>
  <pageMargins left="0.70866141732283472" right="0.70866141732283472" top="0.74803149606299213" bottom="0.74803149606299213" header="0.31496062992125984" footer="0.31496062992125984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abSelected="1" zoomScale="130" zoomScaleNormal="130" workbookViewId="0">
      <selection activeCell="B1" sqref="B1"/>
    </sheetView>
  </sheetViews>
  <sheetFormatPr defaultColWidth="40.6640625" defaultRowHeight="14.4" x14ac:dyDescent="0.3"/>
  <cols>
    <col min="1" max="1" width="15.5546875" style="4" customWidth="1"/>
    <col min="2" max="2" width="54.33203125" style="4" customWidth="1"/>
    <col min="3" max="3" width="18.5546875" style="4" customWidth="1"/>
    <col min="4" max="4" width="18.44140625" style="36" customWidth="1"/>
    <col min="5" max="16384" width="40.6640625" style="4"/>
  </cols>
  <sheetData>
    <row r="1" spans="1:4" x14ac:dyDescent="0.3">
      <c r="D1" s="35" t="s">
        <v>98</v>
      </c>
    </row>
    <row r="2" spans="1:4" x14ac:dyDescent="0.3">
      <c r="D2" s="35" t="s">
        <v>1</v>
      </c>
    </row>
    <row r="3" spans="1:4" x14ac:dyDescent="0.3">
      <c r="D3" s="35" t="s">
        <v>2</v>
      </c>
    </row>
    <row r="4" spans="1:4" x14ac:dyDescent="0.3">
      <c r="D4" s="35" t="s">
        <v>3</v>
      </c>
    </row>
    <row r="6" spans="1:4" x14ac:dyDescent="0.3">
      <c r="B6" s="3" t="s">
        <v>99</v>
      </c>
    </row>
    <row r="7" spans="1:4" x14ac:dyDescent="0.3">
      <c r="B7" s="3" t="s">
        <v>100</v>
      </c>
    </row>
    <row r="8" spans="1:4" x14ac:dyDescent="0.3">
      <c r="B8" s="3" t="s">
        <v>326</v>
      </c>
    </row>
    <row r="9" spans="1:4" x14ac:dyDescent="0.3">
      <c r="B9" s="3" t="s">
        <v>362</v>
      </c>
    </row>
    <row r="10" spans="1:4" x14ac:dyDescent="0.3">
      <c r="B10" s="3" t="s">
        <v>327</v>
      </c>
    </row>
    <row r="12" spans="1:4" x14ac:dyDescent="0.3">
      <c r="A12" s="5" t="s">
        <v>10</v>
      </c>
      <c r="B12" s="5" t="s">
        <v>11</v>
      </c>
      <c r="C12" s="5" t="s">
        <v>12</v>
      </c>
      <c r="D12" s="37" t="s">
        <v>13</v>
      </c>
    </row>
    <row r="13" spans="1:4" ht="15" x14ac:dyDescent="0.25">
      <c r="A13" s="5">
        <v>1</v>
      </c>
      <c r="B13" s="5">
        <v>2</v>
      </c>
      <c r="C13" s="5">
        <v>3</v>
      </c>
      <c r="D13" s="51">
        <v>4</v>
      </c>
    </row>
    <row r="14" spans="1:4" ht="26.4" x14ac:dyDescent="0.3">
      <c r="A14" s="39">
        <v>1</v>
      </c>
      <c r="B14" s="40" t="s">
        <v>14</v>
      </c>
      <c r="C14" s="41" t="s">
        <v>15</v>
      </c>
      <c r="D14" s="42">
        <f>D15+D16+D17+D24+D27</f>
        <v>29405.280000000002</v>
      </c>
    </row>
    <row r="15" spans="1:4" x14ac:dyDescent="0.3">
      <c r="A15" s="43" t="s">
        <v>109</v>
      </c>
      <c r="B15" s="44" t="s">
        <v>16</v>
      </c>
      <c r="C15" s="45" t="s">
        <v>15</v>
      </c>
      <c r="D15" s="46">
        <v>532.35</v>
      </c>
    </row>
    <row r="16" spans="1:4" x14ac:dyDescent="0.3">
      <c r="A16" s="43" t="s">
        <v>101</v>
      </c>
      <c r="B16" s="44" t="s">
        <v>17</v>
      </c>
      <c r="C16" s="45" t="s">
        <v>15</v>
      </c>
      <c r="D16" s="46">
        <v>160.97999999999999</v>
      </c>
    </row>
    <row r="17" spans="1:4" x14ac:dyDescent="0.3">
      <c r="A17" s="43" t="s">
        <v>102</v>
      </c>
      <c r="B17" s="44" t="s">
        <v>18</v>
      </c>
      <c r="C17" s="45" t="s">
        <v>15</v>
      </c>
      <c r="D17" s="46">
        <f>SUM(D18:D23)</f>
        <v>15099.800000000001</v>
      </c>
    </row>
    <row r="18" spans="1:4" x14ac:dyDescent="0.3">
      <c r="A18" s="7" t="s">
        <v>103</v>
      </c>
      <c r="B18" s="6" t="s">
        <v>19</v>
      </c>
      <c r="C18" s="5" t="s">
        <v>15</v>
      </c>
      <c r="D18" s="37">
        <v>221.34</v>
      </c>
    </row>
    <row r="19" spans="1:4" x14ac:dyDescent="0.3">
      <c r="A19" s="7" t="s">
        <v>104</v>
      </c>
      <c r="B19" s="6" t="s">
        <v>20</v>
      </c>
      <c r="C19" s="5" t="s">
        <v>15</v>
      </c>
      <c r="D19" s="37">
        <v>0</v>
      </c>
    </row>
    <row r="20" spans="1:4" x14ac:dyDescent="0.3">
      <c r="A20" s="7" t="s">
        <v>104</v>
      </c>
      <c r="B20" s="6" t="s">
        <v>21</v>
      </c>
      <c r="C20" s="5" t="s">
        <v>15</v>
      </c>
      <c r="D20" s="37">
        <v>12886.42</v>
      </c>
    </row>
    <row r="21" spans="1:4" x14ac:dyDescent="0.3">
      <c r="A21" s="7" t="s">
        <v>105</v>
      </c>
      <c r="B21" s="6" t="s">
        <v>22</v>
      </c>
      <c r="C21" s="5" t="s">
        <v>15</v>
      </c>
      <c r="D21" s="37">
        <v>1106.69</v>
      </c>
    </row>
    <row r="22" spans="1:4" x14ac:dyDescent="0.3">
      <c r="A22" s="7" t="s">
        <v>106</v>
      </c>
      <c r="B22" s="6" t="s">
        <v>23</v>
      </c>
      <c r="C22" s="5" t="s">
        <v>15</v>
      </c>
      <c r="D22" s="37">
        <v>885.35</v>
      </c>
    </row>
    <row r="23" spans="1:4" x14ac:dyDescent="0.3">
      <c r="A23" s="7" t="s">
        <v>107</v>
      </c>
      <c r="B23" s="6" t="s">
        <v>24</v>
      </c>
      <c r="C23" s="5" t="s">
        <v>15</v>
      </c>
      <c r="D23" s="37">
        <v>0</v>
      </c>
    </row>
    <row r="24" spans="1:4" x14ac:dyDescent="0.3">
      <c r="A24" s="43" t="s">
        <v>108</v>
      </c>
      <c r="B24" s="44" t="s">
        <v>25</v>
      </c>
      <c r="C24" s="45" t="s">
        <v>15</v>
      </c>
      <c r="D24" s="46">
        <v>5.2</v>
      </c>
    </row>
    <row r="25" spans="1:4" x14ac:dyDescent="0.3">
      <c r="A25" s="7" t="s">
        <v>110</v>
      </c>
      <c r="B25" s="6" t="s">
        <v>26</v>
      </c>
      <c r="C25" s="5" t="s">
        <v>15</v>
      </c>
      <c r="D25" s="37">
        <v>0</v>
      </c>
    </row>
    <row r="26" spans="1:4" x14ac:dyDescent="0.3">
      <c r="A26" s="7" t="s">
        <v>111</v>
      </c>
      <c r="B26" s="6" t="s">
        <v>27</v>
      </c>
      <c r="C26" s="5" t="s">
        <v>15</v>
      </c>
      <c r="D26" s="37">
        <v>5.2</v>
      </c>
    </row>
    <row r="27" spans="1:4" x14ac:dyDescent="0.3">
      <c r="A27" s="43" t="s">
        <v>112</v>
      </c>
      <c r="B27" s="44" t="s">
        <v>28</v>
      </c>
      <c r="C27" s="45" t="s">
        <v>15</v>
      </c>
      <c r="D27" s="46">
        <f>D28+D36+D39+D43+D44+D49</f>
        <v>13606.95</v>
      </c>
    </row>
    <row r="28" spans="1:4" x14ac:dyDescent="0.3">
      <c r="A28" s="47" t="s">
        <v>113</v>
      </c>
      <c r="B28" s="48" t="s">
        <v>29</v>
      </c>
      <c r="C28" s="49" t="s">
        <v>15</v>
      </c>
      <c r="D28" s="50">
        <f>D29+D30+D31+D32+D33+D34+D35</f>
        <v>10605.74</v>
      </c>
    </row>
    <row r="29" spans="1:4" x14ac:dyDescent="0.3">
      <c r="A29" s="7" t="s">
        <v>30</v>
      </c>
      <c r="B29" s="6" t="s">
        <v>31</v>
      </c>
      <c r="C29" s="5" t="s">
        <v>15</v>
      </c>
      <c r="D29" s="37">
        <v>9.84</v>
      </c>
    </row>
    <row r="30" spans="1:4" x14ac:dyDescent="0.3">
      <c r="A30" s="7" t="s">
        <v>32</v>
      </c>
      <c r="B30" s="6" t="s">
        <v>33</v>
      </c>
      <c r="C30" s="5" t="s">
        <v>15</v>
      </c>
      <c r="D30" s="37">
        <v>0</v>
      </c>
    </row>
    <row r="31" spans="1:4" x14ac:dyDescent="0.3">
      <c r="A31" s="7" t="s">
        <v>34</v>
      </c>
      <c r="B31" s="6" t="s">
        <v>35</v>
      </c>
      <c r="C31" s="5" t="s">
        <v>15</v>
      </c>
      <c r="D31" s="37">
        <v>85.92</v>
      </c>
    </row>
    <row r="32" spans="1:4" x14ac:dyDescent="0.3">
      <c r="A32" s="7" t="s">
        <v>36</v>
      </c>
      <c r="B32" s="6" t="s">
        <v>37</v>
      </c>
      <c r="C32" s="5" t="s">
        <v>15</v>
      </c>
      <c r="D32" s="37">
        <v>0</v>
      </c>
    </row>
    <row r="33" spans="1:4" x14ac:dyDescent="0.3">
      <c r="A33" s="7" t="s">
        <v>38</v>
      </c>
      <c r="B33" s="6" t="s">
        <v>39</v>
      </c>
      <c r="C33" s="5" t="s">
        <v>15</v>
      </c>
      <c r="D33" s="37">
        <f>3475.93</f>
        <v>3475.93</v>
      </c>
    </row>
    <row r="34" spans="1:4" x14ac:dyDescent="0.3">
      <c r="A34" s="7" t="s">
        <v>40</v>
      </c>
      <c r="B34" s="6" t="s">
        <v>41</v>
      </c>
      <c r="C34" s="5" t="s">
        <v>15</v>
      </c>
      <c r="D34" s="37">
        <v>0</v>
      </c>
    </row>
    <row r="35" spans="1:4" x14ac:dyDescent="0.3">
      <c r="A35" s="7" t="s">
        <v>42</v>
      </c>
      <c r="B35" s="6" t="s">
        <v>43</v>
      </c>
      <c r="C35" s="5" t="s">
        <v>15</v>
      </c>
      <c r="D35" s="37">
        <v>7034.05</v>
      </c>
    </row>
    <row r="36" spans="1:4" x14ac:dyDescent="0.3">
      <c r="A36" s="47" t="s">
        <v>114</v>
      </c>
      <c r="B36" s="48" t="s">
        <v>44</v>
      </c>
      <c r="C36" s="49" t="s">
        <v>15</v>
      </c>
      <c r="D36" s="50">
        <f>D37+D38</f>
        <v>2816.6</v>
      </c>
    </row>
    <row r="37" spans="1:4" x14ac:dyDescent="0.3">
      <c r="A37" s="7" t="s">
        <v>45</v>
      </c>
      <c r="B37" s="6" t="s">
        <v>46</v>
      </c>
      <c r="C37" s="5" t="s">
        <v>15</v>
      </c>
      <c r="D37" s="37">
        <v>2380</v>
      </c>
    </row>
    <row r="38" spans="1:4" x14ac:dyDescent="0.3">
      <c r="A38" s="7" t="s">
        <v>47</v>
      </c>
      <c r="B38" s="6" t="s">
        <v>48</v>
      </c>
      <c r="C38" s="5" t="s">
        <v>15</v>
      </c>
      <c r="D38" s="37">
        <f>405.58+31.02</f>
        <v>436.59999999999997</v>
      </c>
    </row>
    <row r="39" spans="1:4" x14ac:dyDescent="0.3">
      <c r="A39" s="47" t="s">
        <v>115</v>
      </c>
      <c r="B39" s="48" t="s">
        <v>49</v>
      </c>
      <c r="C39" s="49" t="s">
        <v>15</v>
      </c>
      <c r="D39" s="50">
        <f>D40+D41+D42</f>
        <v>0</v>
      </c>
    </row>
    <row r="40" spans="1:4" x14ac:dyDescent="0.3">
      <c r="A40" s="7" t="s">
        <v>50</v>
      </c>
      <c r="B40" s="6" t="s">
        <v>51</v>
      </c>
      <c r="C40" s="5" t="s">
        <v>15</v>
      </c>
      <c r="D40" s="37">
        <v>0</v>
      </c>
    </row>
    <row r="41" spans="1:4" x14ac:dyDescent="0.3">
      <c r="A41" s="7" t="s">
        <v>52</v>
      </c>
      <c r="B41" s="6" t="s">
        <v>53</v>
      </c>
      <c r="C41" s="5" t="s">
        <v>15</v>
      </c>
      <c r="D41" s="37">
        <v>0</v>
      </c>
    </row>
    <row r="42" spans="1:4" x14ac:dyDescent="0.3">
      <c r="A42" s="7" t="s">
        <v>54</v>
      </c>
      <c r="B42" s="6" t="s">
        <v>55</v>
      </c>
      <c r="C42" s="5" t="s">
        <v>15</v>
      </c>
      <c r="D42" s="37">
        <v>0</v>
      </c>
    </row>
    <row r="43" spans="1:4" x14ac:dyDescent="0.3">
      <c r="A43" s="47" t="s">
        <v>116</v>
      </c>
      <c r="B43" s="48" t="s">
        <v>56</v>
      </c>
      <c r="C43" s="49" t="s">
        <v>15</v>
      </c>
      <c r="D43" s="50">
        <v>0</v>
      </c>
    </row>
    <row r="44" spans="1:4" x14ac:dyDescent="0.3">
      <c r="A44" s="47" t="s">
        <v>117</v>
      </c>
      <c r="B44" s="48" t="s">
        <v>57</v>
      </c>
      <c r="C44" s="49" t="s">
        <v>15</v>
      </c>
      <c r="D44" s="50">
        <f>D45+D46+D47+D48</f>
        <v>0</v>
      </c>
    </row>
    <row r="45" spans="1:4" x14ac:dyDescent="0.3">
      <c r="A45" s="7" t="s">
        <v>58</v>
      </c>
      <c r="B45" s="6" t="s">
        <v>59</v>
      </c>
      <c r="C45" s="5" t="s">
        <v>15</v>
      </c>
      <c r="D45" s="37">
        <v>0</v>
      </c>
    </row>
    <row r="46" spans="1:4" x14ac:dyDescent="0.3">
      <c r="A46" s="7" t="s">
        <v>60</v>
      </c>
      <c r="B46" s="6" t="s">
        <v>61</v>
      </c>
      <c r="C46" s="5" t="s">
        <v>15</v>
      </c>
      <c r="D46" s="37">
        <v>0</v>
      </c>
    </row>
    <row r="47" spans="1:4" x14ac:dyDescent="0.3">
      <c r="A47" s="7" t="s">
        <v>62</v>
      </c>
      <c r="B47" s="6" t="s">
        <v>63</v>
      </c>
      <c r="C47" s="5" t="s">
        <v>15</v>
      </c>
      <c r="D47" s="37">
        <v>0</v>
      </c>
    </row>
    <row r="48" spans="1:4" x14ac:dyDescent="0.3">
      <c r="A48" s="7" t="s">
        <v>64</v>
      </c>
      <c r="B48" s="6" t="s">
        <v>65</v>
      </c>
      <c r="C48" s="5" t="s">
        <v>15</v>
      </c>
      <c r="D48" s="37">
        <v>0</v>
      </c>
    </row>
    <row r="49" spans="1:4" x14ac:dyDescent="0.3">
      <c r="A49" s="47" t="s">
        <v>353</v>
      </c>
      <c r="B49" s="48" t="s">
        <v>66</v>
      </c>
      <c r="C49" s="49" t="s">
        <v>15</v>
      </c>
      <c r="D49" s="50">
        <f>D50+D51+D52+D53</f>
        <v>184.61</v>
      </c>
    </row>
    <row r="50" spans="1:4" x14ac:dyDescent="0.3">
      <c r="A50" s="7" t="s">
        <v>67</v>
      </c>
      <c r="B50" s="6" t="s">
        <v>68</v>
      </c>
      <c r="C50" s="5" t="s">
        <v>15</v>
      </c>
      <c r="D50" s="37">
        <v>7.72</v>
      </c>
    </row>
    <row r="51" spans="1:4" x14ac:dyDescent="0.3">
      <c r="A51" s="7" t="s">
        <v>69</v>
      </c>
      <c r="B51" s="6" t="s">
        <v>70</v>
      </c>
      <c r="C51" s="5" t="s">
        <v>15</v>
      </c>
      <c r="D51" s="37">
        <v>28.56</v>
      </c>
    </row>
    <row r="52" spans="1:4" x14ac:dyDescent="0.3">
      <c r="A52" s="7" t="s">
        <v>71</v>
      </c>
      <c r="B52" s="6" t="s">
        <v>72</v>
      </c>
      <c r="C52" s="5" t="s">
        <v>15</v>
      </c>
      <c r="D52" s="37">
        <v>2.06</v>
      </c>
    </row>
    <row r="53" spans="1:4" x14ac:dyDescent="0.3">
      <c r="A53" s="7" t="s">
        <v>73</v>
      </c>
      <c r="B53" s="6" t="s">
        <v>74</v>
      </c>
      <c r="C53" s="5" t="s">
        <v>15</v>
      </c>
      <c r="D53" s="37">
        <v>146.27000000000001</v>
      </c>
    </row>
    <row r="54" spans="1:4" x14ac:dyDescent="0.3">
      <c r="A54" s="7">
        <v>2</v>
      </c>
      <c r="B54" s="6" t="s">
        <v>75</v>
      </c>
      <c r="C54" s="5" t="s">
        <v>15</v>
      </c>
      <c r="D54" s="37">
        <v>0</v>
      </c>
    </row>
    <row r="55" spans="1:4" x14ac:dyDescent="0.3">
      <c r="A55" s="43">
        <v>3</v>
      </c>
      <c r="B55" s="44" t="s">
        <v>76</v>
      </c>
      <c r="C55" s="45" t="s">
        <v>15</v>
      </c>
      <c r="D55" s="46">
        <f>D56+D57+D58+D59</f>
        <v>14.18</v>
      </c>
    </row>
    <row r="56" spans="1:4" x14ac:dyDescent="0.3">
      <c r="A56" s="7" t="s">
        <v>118</v>
      </c>
      <c r="B56" s="6" t="s">
        <v>77</v>
      </c>
      <c r="C56" s="5" t="s">
        <v>15</v>
      </c>
      <c r="D56" s="37">
        <v>3.99</v>
      </c>
    </row>
    <row r="57" spans="1:4" x14ac:dyDescent="0.3">
      <c r="A57" s="7" t="s">
        <v>119</v>
      </c>
      <c r="B57" s="6" t="s">
        <v>78</v>
      </c>
      <c r="C57" s="5" t="s">
        <v>15</v>
      </c>
      <c r="D57" s="37">
        <v>0</v>
      </c>
    </row>
    <row r="58" spans="1:4" x14ac:dyDescent="0.3">
      <c r="A58" s="7" t="s">
        <v>120</v>
      </c>
      <c r="B58" s="6" t="s">
        <v>79</v>
      </c>
      <c r="C58" s="5" t="s">
        <v>15</v>
      </c>
      <c r="D58" s="37">
        <v>0</v>
      </c>
    </row>
    <row r="59" spans="1:4" x14ac:dyDescent="0.3">
      <c r="A59" s="7" t="s">
        <v>121</v>
      </c>
      <c r="B59" s="6" t="s">
        <v>80</v>
      </c>
      <c r="C59" s="5" t="s">
        <v>15</v>
      </c>
      <c r="D59" s="37">
        <v>10.19</v>
      </c>
    </row>
    <row r="60" spans="1:4" x14ac:dyDescent="0.3">
      <c r="A60" s="7">
        <v>4</v>
      </c>
      <c r="B60" s="6" t="s">
        <v>81</v>
      </c>
      <c r="C60" s="5" t="s">
        <v>15</v>
      </c>
      <c r="D60" s="37">
        <v>0</v>
      </c>
    </row>
    <row r="61" spans="1:4" x14ac:dyDescent="0.3">
      <c r="A61" s="7" t="s">
        <v>122</v>
      </c>
      <c r="B61" s="6" t="s">
        <v>82</v>
      </c>
      <c r="C61" s="5" t="s">
        <v>15</v>
      </c>
      <c r="D61" s="37">
        <v>0</v>
      </c>
    </row>
    <row r="62" spans="1:4" x14ac:dyDescent="0.3">
      <c r="A62" s="7" t="s">
        <v>123</v>
      </c>
      <c r="B62" s="6" t="s">
        <v>83</v>
      </c>
      <c r="C62" s="5" t="s">
        <v>15</v>
      </c>
      <c r="D62" s="37">
        <v>0</v>
      </c>
    </row>
    <row r="63" spans="1:4" x14ac:dyDescent="0.3">
      <c r="A63" s="7" t="s">
        <v>124</v>
      </c>
      <c r="B63" s="6" t="s">
        <v>84</v>
      </c>
      <c r="C63" s="5" t="s">
        <v>15</v>
      </c>
      <c r="D63" s="37">
        <v>0</v>
      </c>
    </row>
    <row r="64" spans="1:4" x14ac:dyDescent="0.3">
      <c r="A64" s="7">
        <v>5</v>
      </c>
      <c r="B64" s="6" t="s">
        <v>85</v>
      </c>
      <c r="C64" s="5" t="s">
        <v>15</v>
      </c>
      <c r="D64" s="37">
        <v>0</v>
      </c>
    </row>
    <row r="65" spans="1:4" x14ac:dyDescent="0.3">
      <c r="A65" s="39">
        <v>6</v>
      </c>
      <c r="B65" s="40" t="s">
        <v>86</v>
      </c>
      <c r="C65" s="41" t="s">
        <v>15</v>
      </c>
      <c r="D65" s="42">
        <f>D14+D55</f>
        <v>29419.460000000003</v>
      </c>
    </row>
    <row r="66" spans="1:4" x14ac:dyDescent="0.3">
      <c r="A66" s="58" t="s">
        <v>87</v>
      </c>
      <c r="B66" s="58"/>
      <c r="C66" s="58"/>
      <c r="D66" s="58"/>
    </row>
    <row r="67" spans="1:4" ht="26.4" x14ac:dyDescent="0.3">
      <c r="A67" s="5">
        <v>1</v>
      </c>
      <c r="B67" s="6" t="s">
        <v>88</v>
      </c>
      <c r="C67" s="5" t="s">
        <v>89</v>
      </c>
      <c r="D67" s="37">
        <v>3</v>
      </c>
    </row>
    <row r="68" spans="1:4" x14ac:dyDescent="0.3">
      <c r="A68" s="5">
        <v>2</v>
      </c>
      <c r="B68" s="6" t="s">
        <v>90</v>
      </c>
      <c r="C68" s="5" t="s">
        <v>91</v>
      </c>
      <c r="D68" s="37">
        <v>12.5</v>
      </c>
    </row>
    <row r="69" spans="1:4" x14ac:dyDescent="0.3">
      <c r="A69" s="5">
        <v>3</v>
      </c>
      <c r="B69" s="6" t="s">
        <v>92</v>
      </c>
      <c r="C69" s="5" t="s">
        <v>93</v>
      </c>
      <c r="D69" s="37">
        <v>19</v>
      </c>
    </row>
    <row r="70" spans="1:4" x14ac:dyDescent="0.3">
      <c r="A70" s="5">
        <v>4</v>
      </c>
      <c r="B70" s="6" t="s">
        <v>94</v>
      </c>
      <c r="C70" s="5" t="s">
        <v>89</v>
      </c>
      <c r="D70" s="37">
        <v>0</v>
      </c>
    </row>
    <row r="71" spans="1:4" x14ac:dyDescent="0.3">
      <c r="A71" s="5">
        <v>5</v>
      </c>
      <c r="B71" s="6" t="s">
        <v>95</v>
      </c>
      <c r="C71" s="5" t="s">
        <v>96</v>
      </c>
      <c r="D71" s="37">
        <v>0</v>
      </c>
    </row>
    <row r="72" spans="1:4" x14ac:dyDescent="0.3">
      <c r="A72" s="5">
        <v>6</v>
      </c>
      <c r="B72" s="6" t="s">
        <v>97</v>
      </c>
      <c r="C72" s="5" t="s">
        <v>89</v>
      </c>
      <c r="D72" s="37">
        <v>1</v>
      </c>
    </row>
  </sheetData>
  <mergeCells count="1">
    <mergeCell ref="A66:D66"/>
  </mergeCells>
  <pageMargins left="0.7" right="0.7" top="0.75" bottom="0.75" header="0.3" footer="0.3"/>
  <pageSetup paperSize="9" scale="81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13"/>
  <sheetViews>
    <sheetView zoomScale="140" zoomScaleNormal="140" workbookViewId="0">
      <selection activeCell="E12" sqref="E12"/>
    </sheetView>
  </sheetViews>
  <sheetFormatPr defaultRowHeight="14.4" x14ac:dyDescent="0.3"/>
  <cols>
    <col min="1" max="12" width="25.6640625" customWidth="1"/>
  </cols>
  <sheetData>
    <row r="1" spans="1:4" x14ac:dyDescent="0.3">
      <c r="D1" s="1" t="s">
        <v>98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131</v>
      </c>
    </row>
    <row r="5" spans="1:4" s="14" customFormat="1" x14ac:dyDescent="0.3">
      <c r="B5" s="15" t="s">
        <v>125</v>
      </c>
    </row>
    <row r="6" spans="1:4" s="14" customFormat="1" x14ac:dyDescent="0.3">
      <c r="B6" s="15" t="s">
        <v>320</v>
      </c>
    </row>
    <row r="7" spans="1:4" s="14" customFormat="1" x14ac:dyDescent="0.3">
      <c r="B7" s="15" t="s">
        <v>363</v>
      </c>
    </row>
    <row r="8" spans="1:4" s="14" customFormat="1" x14ac:dyDescent="0.3">
      <c r="B8" s="15" t="s">
        <v>328</v>
      </c>
    </row>
    <row r="9" spans="1:4" ht="15.75" thickBot="1" x14ac:dyDescent="0.3">
      <c r="A9" s="2"/>
    </row>
    <row r="10" spans="1:4" ht="69" thickBot="1" x14ac:dyDescent="0.35">
      <c r="A10" s="8" t="s">
        <v>126</v>
      </c>
      <c r="B10" s="9" t="s">
        <v>127</v>
      </c>
      <c r="C10" s="9" t="s">
        <v>128</v>
      </c>
      <c r="D10" s="9" t="s">
        <v>129</v>
      </c>
    </row>
    <row r="11" spans="1:4" ht="15.75" thickBot="1" x14ac:dyDescent="0.3">
      <c r="A11" s="10">
        <v>1</v>
      </c>
      <c r="B11" s="11">
        <v>2</v>
      </c>
      <c r="C11" s="11">
        <v>3</v>
      </c>
      <c r="D11" s="11">
        <v>4</v>
      </c>
    </row>
    <row r="12" spans="1:4" ht="79.5" customHeight="1" thickBot="1" x14ac:dyDescent="0.35">
      <c r="A12" s="10" t="s">
        <v>289</v>
      </c>
      <c r="B12" s="27">
        <v>107089.295</v>
      </c>
      <c r="C12" s="27">
        <v>107089.295</v>
      </c>
      <c r="D12" s="11" t="s">
        <v>290</v>
      </c>
    </row>
    <row r="13" spans="1:4" ht="27" customHeight="1" thickBot="1" x14ac:dyDescent="0.35">
      <c r="A13" s="12" t="s">
        <v>130</v>
      </c>
      <c r="B13" s="27">
        <f>B12</f>
        <v>107089.295</v>
      </c>
      <c r="C13" s="27">
        <f>C12</f>
        <v>107089.295</v>
      </c>
      <c r="D13" s="23" t="s">
        <v>290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15" zoomScaleNormal="115" workbookViewId="0">
      <selection activeCell="C10" sqref="C10"/>
    </sheetView>
  </sheetViews>
  <sheetFormatPr defaultRowHeight="14.4" x14ac:dyDescent="0.3"/>
  <cols>
    <col min="1" max="11" width="22.33203125" customWidth="1"/>
  </cols>
  <sheetData>
    <row r="1" spans="1:5" x14ac:dyDescent="0.3">
      <c r="E1" s="1" t="s">
        <v>132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C5" s="16" t="s">
        <v>133</v>
      </c>
    </row>
    <row r="6" spans="1:5" x14ac:dyDescent="0.3">
      <c r="C6" s="16" t="s">
        <v>134</v>
      </c>
    </row>
    <row r="7" spans="1:5" x14ac:dyDescent="0.3">
      <c r="C7" s="16" t="s">
        <v>135</v>
      </c>
    </row>
    <row r="8" spans="1:5" x14ac:dyDescent="0.3">
      <c r="C8" s="16" t="s">
        <v>322</v>
      </c>
    </row>
    <row r="9" spans="1:5" x14ac:dyDescent="0.3">
      <c r="C9" s="16" t="s">
        <v>357</v>
      </c>
    </row>
    <row r="10" spans="1:5" x14ac:dyDescent="0.3">
      <c r="C10" s="16" t="s">
        <v>329</v>
      </c>
    </row>
    <row r="11" spans="1:5" ht="15.75" thickBot="1" x14ac:dyDescent="0.3">
      <c r="A11" s="2"/>
    </row>
    <row r="12" spans="1:5" ht="15" thickBot="1" x14ac:dyDescent="0.35">
      <c r="A12" s="59" t="s">
        <v>11</v>
      </c>
      <c r="B12" s="61" t="s">
        <v>137</v>
      </c>
      <c r="C12" s="62"/>
      <c r="D12" s="63"/>
      <c r="E12" s="59" t="s">
        <v>138</v>
      </c>
    </row>
    <row r="13" spans="1:5" ht="40.200000000000003" thickBot="1" x14ac:dyDescent="0.35">
      <c r="A13" s="60"/>
      <c r="B13" s="11" t="s">
        <v>139</v>
      </c>
      <c r="C13" s="11" t="s">
        <v>140</v>
      </c>
      <c r="D13" s="11" t="s">
        <v>141</v>
      </c>
      <c r="E13" s="60"/>
    </row>
    <row r="14" spans="1:5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</row>
    <row r="15" spans="1:5" ht="60.75" customHeight="1" thickBot="1" x14ac:dyDescent="0.35">
      <c r="A15" s="17" t="s">
        <v>142</v>
      </c>
      <c r="B15" s="64" t="s">
        <v>291</v>
      </c>
      <c r="C15" s="65"/>
      <c r="D15" s="66"/>
      <c r="E15" s="13"/>
    </row>
    <row r="16" spans="1:5" ht="63.6" customHeight="1" thickBot="1" x14ac:dyDescent="0.35">
      <c r="A16" s="17" t="s">
        <v>143</v>
      </c>
      <c r="B16" s="23" t="s">
        <v>292</v>
      </c>
      <c r="C16" s="23" t="s">
        <v>290</v>
      </c>
      <c r="D16" s="23" t="s">
        <v>292</v>
      </c>
      <c r="E16" s="23" t="s">
        <v>290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30" zoomScaleNormal="130" workbookViewId="0">
      <selection activeCell="A8" sqref="A8"/>
    </sheetView>
  </sheetViews>
  <sheetFormatPr defaultRowHeight="14.4" x14ac:dyDescent="0.3"/>
  <cols>
    <col min="1" max="1" width="62.88671875" customWidth="1"/>
    <col min="2" max="2" width="55.6640625" customWidth="1"/>
    <col min="3" max="11" width="22.33203125" customWidth="1"/>
  </cols>
  <sheetData>
    <row r="1" spans="1:3" x14ac:dyDescent="0.3">
      <c r="A1" s="1"/>
      <c r="B1" s="1" t="s">
        <v>132</v>
      </c>
    </row>
    <row r="2" spans="1:3" x14ac:dyDescent="0.3">
      <c r="A2" s="16"/>
      <c r="B2" s="1" t="s">
        <v>1</v>
      </c>
    </row>
    <row r="3" spans="1:3" x14ac:dyDescent="0.3">
      <c r="B3" s="1" t="s">
        <v>2</v>
      </c>
    </row>
    <row r="4" spans="1:3" x14ac:dyDescent="0.3">
      <c r="B4" s="1" t="s">
        <v>144</v>
      </c>
    </row>
    <row r="5" spans="1:3" x14ac:dyDescent="0.3">
      <c r="A5" s="16" t="s">
        <v>133</v>
      </c>
    </row>
    <row r="6" spans="1:3" x14ac:dyDescent="0.3">
      <c r="A6" s="16" t="s">
        <v>145</v>
      </c>
    </row>
    <row r="7" spans="1:3" x14ac:dyDescent="0.3">
      <c r="A7" s="16" t="s">
        <v>146</v>
      </c>
    </row>
    <row r="8" spans="1:3" x14ac:dyDescent="0.3">
      <c r="A8" s="16" t="s">
        <v>322</v>
      </c>
    </row>
    <row r="9" spans="1:3" x14ac:dyDescent="0.3">
      <c r="A9" s="16" t="s">
        <v>357</v>
      </c>
    </row>
    <row r="10" spans="1:3" x14ac:dyDescent="0.3">
      <c r="A10" s="16" t="s">
        <v>329</v>
      </c>
    </row>
    <row r="11" spans="1:3" ht="15.75" thickBot="1" x14ac:dyDescent="0.3">
      <c r="A11" s="16"/>
    </row>
    <row r="12" spans="1:3" ht="15" thickBot="1" x14ac:dyDescent="0.35">
      <c r="A12" s="8" t="s">
        <v>11</v>
      </c>
      <c r="B12" s="9" t="s">
        <v>137</v>
      </c>
      <c r="C12" s="16"/>
    </row>
    <row r="13" spans="1:3" ht="75.75" customHeight="1" thickBot="1" x14ac:dyDescent="0.35">
      <c r="A13" s="12" t="s">
        <v>147</v>
      </c>
      <c r="B13" s="13" t="s">
        <v>321</v>
      </c>
      <c r="C13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15" zoomScaleNormal="115" workbookViewId="0">
      <selection activeCell="G8" sqref="G8"/>
    </sheetView>
  </sheetViews>
  <sheetFormatPr defaultColWidth="8.88671875" defaultRowHeight="14.4" x14ac:dyDescent="0.3"/>
  <cols>
    <col min="1" max="9" width="17.88671875" style="19" customWidth="1"/>
    <col min="10" max="10" width="18.33203125" style="19" customWidth="1"/>
    <col min="11" max="14" width="23.5546875" style="19" customWidth="1"/>
    <col min="15" max="16384" width="8.88671875" style="19"/>
  </cols>
  <sheetData>
    <row r="1" spans="1:10" x14ac:dyDescent="0.3">
      <c r="J1" s="1" t="s">
        <v>148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3</v>
      </c>
    </row>
    <row r="5" spans="1:10" s="14" customFormat="1" x14ac:dyDescent="0.3">
      <c r="D5" s="15" t="s">
        <v>331</v>
      </c>
    </row>
    <row r="6" spans="1:10" s="14" customFormat="1" x14ac:dyDescent="0.3">
      <c r="D6" s="15" t="s">
        <v>149</v>
      </c>
    </row>
    <row r="7" spans="1:10" s="14" customFormat="1" x14ac:dyDescent="0.3">
      <c r="D7" s="15" t="s">
        <v>150</v>
      </c>
    </row>
    <row r="8" spans="1:10" s="14" customFormat="1" x14ac:dyDescent="0.3">
      <c r="D8" s="15" t="s">
        <v>151</v>
      </c>
    </row>
    <row r="9" spans="1:10" s="14" customFormat="1" x14ac:dyDescent="0.3">
      <c r="D9" s="15" t="s">
        <v>338</v>
      </c>
    </row>
    <row r="10" spans="1:10" s="14" customFormat="1" x14ac:dyDescent="0.3">
      <c r="E10" s="15" t="s">
        <v>358</v>
      </c>
    </row>
    <row r="11" spans="1:10" s="14" customFormat="1" ht="15" x14ac:dyDescent="0.25">
      <c r="D11" s="15" t="s">
        <v>330</v>
      </c>
    </row>
    <row r="12" spans="1:10" s="14" customFormat="1" ht="15" x14ac:dyDescent="0.25">
      <c r="A12" s="15"/>
    </row>
    <row r="13" spans="1:10" s="14" customFormat="1" ht="15.75" thickBot="1" x14ac:dyDescent="0.3">
      <c r="A13" s="15"/>
    </row>
    <row r="14" spans="1:10" ht="78.599999999999994" customHeight="1" thickBot="1" x14ac:dyDescent="0.35">
      <c r="A14" s="8" t="s">
        <v>10</v>
      </c>
      <c r="B14" s="9" t="s">
        <v>152</v>
      </c>
      <c r="C14" s="9" t="s">
        <v>153</v>
      </c>
      <c r="D14" s="9" t="s">
        <v>154</v>
      </c>
      <c r="E14" s="9" t="s">
        <v>155</v>
      </c>
      <c r="F14" s="9" t="s">
        <v>156</v>
      </c>
      <c r="G14" s="9" t="s">
        <v>157</v>
      </c>
      <c r="H14" s="9" t="s">
        <v>158</v>
      </c>
      <c r="I14" s="9" t="s">
        <v>159</v>
      </c>
      <c r="J14" s="9" t="s">
        <v>160</v>
      </c>
    </row>
    <row r="15" spans="1:10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15" thickBot="1" x14ac:dyDescent="0.35">
      <c r="A16" s="22">
        <v>1</v>
      </c>
      <c r="B16" s="59" t="s">
        <v>290</v>
      </c>
      <c r="C16" s="59" t="s">
        <v>290</v>
      </c>
      <c r="D16" s="23" t="s">
        <v>290</v>
      </c>
      <c r="E16" s="23" t="s">
        <v>290</v>
      </c>
      <c r="F16" s="23" t="s">
        <v>290</v>
      </c>
      <c r="G16" s="23" t="s">
        <v>290</v>
      </c>
      <c r="H16" s="23" t="s">
        <v>290</v>
      </c>
      <c r="I16" s="23" t="s">
        <v>290</v>
      </c>
      <c r="J16" s="23" t="s">
        <v>290</v>
      </c>
    </row>
    <row r="17" spans="1:10" ht="15" thickBot="1" x14ac:dyDescent="0.35">
      <c r="A17" s="22">
        <v>2</v>
      </c>
      <c r="B17" s="67"/>
      <c r="C17" s="60"/>
      <c r="D17" s="23" t="s">
        <v>290</v>
      </c>
      <c r="E17" s="23" t="s">
        <v>290</v>
      </c>
      <c r="F17" s="23" t="s">
        <v>290</v>
      </c>
      <c r="G17" s="23" t="s">
        <v>290</v>
      </c>
      <c r="H17" s="23" t="s">
        <v>290</v>
      </c>
      <c r="I17" s="23" t="s">
        <v>290</v>
      </c>
      <c r="J17" s="23" t="s">
        <v>290</v>
      </c>
    </row>
    <row r="18" spans="1:10" ht="15" thickBot="1" x14ac:dyDescent="0.35">
      <c r="A18" s="22">
        <v>2</v>
      </c>
      <c r="B18" s="67"/>
      <c r="C18" s="59" t="s">
        <v>290</v>
      </c>
      <c r="D18" s="23" t="s">
        <v>290</v>
      </c>
      <c r="E18" s="23" t="s">
        <v>290</v>
      </c>
      <c r="F18" s="23" t="s">
        <v>290</v>
      </c>
      <c r="G18" s="23" t="s">
        <v>290</v>
      </c>
      <c r="H18" s="23" t="s">
        <v>290</v>
      </c>
      <c r="I18" s="23" t="s">
        <v>290</v>
      </c>
      <c r="J18" s="23" t="s">
        <v>290</v>
      </c>
    </row>
    <row r="19" spans="1:10" ht="15" thickBot="1" x14ac:dyDescent="0.35">
      <c r="A19" s="22">
        <v>4</v>
      </c>
      <c r="B19" s="60"/>
      <c r="C19" s="60"/>
      <c r="D19" s="23" t="s">
        <v>290</v>
      </c>
      <c r="E19" s="23" t="s">
        <v>290</v>
      </c>
      <c r="F19" s="23" t="s">
        <v>290</v>
      </c>
      <c r="G19" s="23" t="s">
        <v>290</v>
      </c>
      <c r="H19" s="23" t="s">
        <v>290</v>
      </c>
      <c r="I19" s="23" t="s">
        <v>290</v>
      </c>
      <c r="J19" s="23" t="s">
        <v>290</v>
      </c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20" zoomScaleNormal="120" workbookViewId="0">
      <selection activeCell="E13" sqref="E13"/>
    </sheetView>
  </sheetViews>
  <sheetFormatPr defaultRowHeight="14.4" x14ac:dyDescent="0.3"/>
  <cols>
    <col min="1" max="10" width="16.6640625" customWidth="1"/>
  </cols>
  <sheetData>
    <row r="1" spans="1:10" x14ac:dyDescent="0.3">
      <c r="J1" s="1" t="s">
        <v>148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144</v>
      </c>
    </row>
    <row r="5" spans="1:10" x14ac:dyDescent="0.3">
      <c r="D5" s="15" t="s">
        <v>99</v>
      </c>
    </row>
    <row r="6" spans="1:10" x14ac:dyDescent="0.3">
      <c r="D6" s="15" t="s">
        <v>149</v>
      </c>
    </row>
    <row r="7" spans="1:10" x14ac:dyDescent="0.3">
      <c r="D7" s="15" t="s">
        <v>150</v>
      </c>
    </row>
    <row r="8" spans="1:10" x14ac:dyDescent="0.3">
      <c r="D8" s="15" t="s">
        <v>333</v>
      </c>
    </row>
    <row r="9" spans="1:10" x14ac:dyDescent="0.3">
      <c r="D9" s="15" t="s">
        <v>350</v>
      </c>
    </row>
    <row r="10" spans="1:10" x14ac:dyDescent="0.3">
      <c r="E10" s="16" t="s">
        <v>359</v>
      </c>
    </row>
    <row r="11" spans="1:10" ht="15" x14ac:dyDescent="0.25">
      <c r="D11" s="15" t="s">
        <v>332</v>
      </c>
    </row>
    <row r="12" spans="1:10" ht="15" x14ac:dyDescent="0.25">
      <c r="A12" s="15"/>
    </row>
    <row r="13" spans="1:10" ht="15.75" thickBot="1" x14ac:dyDescent="0.3">
      <c r="A13" s="15"/>
    </row>
    <row r="14" spans="1:10" ht="78.599999999999994" customHeight="1" thickBot="1" x14ac:dyDescent="0.35">
      <c r="A14" s="8" t="s">
        <v>10</v>
      </c>
      <c r="B14" s="9" t="s">
        <v>161</v>
      </c>
      <c r="C14" s="9" t="s">
        <v>153</v>
      </c>
      <c r="D14" s="9" t="s">
        <v>162</v>
      </c>
      <c r="E14" s="9" t="s">
        <v>163</v>
      </c>
      <c r="F14" s="9" t="s">
        <v>164</v>
      </c>
      <c r="G14" s="9" t="s">
        <v>157</v>
      </c>
      <c r="H14" s="9" t="s">
        <v>158</v>
      </c>
      <c r="I14" s="9" t="s">
        <v>165</v>
      </c>
      <c r="J14" s="9" t="s">
        <v>166</v>
      </c>
    </row>
    <row r="15" spans="1:10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15" thickBot="1" x14ac:dyDescent="0.35">
      <c r="A16" s="10">
        <v>1</v>
      </c>
      <c r="B16" s="59" t="s">
        <v>290</v>
      </c>
      <c r="C16" s="59" t="s">
        <v>290</v>
      </c>
      <c r="D16" s="11" t="s">
        <v>290</v>
      </c>
      <c r="E16" s="23" t="s">
        <v>290</v>
      </c>
      <c r="F16" s="23" t="s">
        <v>290</v>
      </c>
      <c r="G16" s="23" t="s">
        <v>290</v>
      </c>
      <c r="H16" s="23" t="s">
        <v>290</v>
      </c>
      <c r="I16" s="23" t="s">
        <v>290</v>
      </c>
      <c r="J16" s="23" t="s">
        <v>290</v>
      </c>
    </row>
    <row r="17" spans="1:10" ht="15" thickBot="1" x14ac:dyDescent="0.35">
      <c r="A17" s="10">
        <v>2</v>
      </c>
      <c r="B17" s="67"/>
      <c r="C17" s="60"/>
      <c r="D17" s="23" t="s">
        <v>290</v>
      </c>
      <c r="E17" s="23" t="s">
        <v>290</v>
      </c>
      <c r="F17" s="23" t="s">
        <v>290</v>
      </c>
      <c r="G17" s="23" t="s">
        <v>290</v>
      </c>
      <c r="H17" s="23" t="s">
        <v>290</v>
      </c>
      <c r="I17" s="23" t="s">
        <v>290</v>
      </c>
      <c r="J17" s="23" t="s">
        <v>290</v>
      </c>
    </row>
    <row r="18" spans="1:10" ht="15" thickBot="1" x14ac:dyDescent="0.35">
      <c r="A18" s="10">
        <v>3</v>
      </c>
      <c r="B18" s="67"/>
      <c r="C18" s="59" t="s">
        <v>290</v>
      </c>
      <c r="D18" s="23" t="s">
        <v>290</v>
      </c>
      <c r="E18" s="23" t="s">
        <v>290</v>
      </c>
      <c r="F18" s="23" t="s">
        <v>290</v>
      </c>
      <c r="G18" s="23" t="s">
        <v>290</v>
      </c>
      <c r="H18" s="23" t="s">
        <v>290</v>
      </c>
      <c r="I18" s="23" t="s">
        <v>290</v>
      </c>
      <c r="J18" s="23" t="s">
        <v>290</v>
      </c>
    </row>
    <row r="19" spans="1:10" ht="15" thickBot="1" x14ac:dyDescent="0.35">
      <c r="A19" s="10">
        <v>4</v>
      </c>
      <c r="B19" s="60"/>
      <c r="C19" s="60"/>
      <c r="D19" s="23" t="s">
        <v>290</v>
      </c>
      <c r="E19" s="23" t="s">
        <v>290</v>
      </c>
      <c r="F19" s="23" t="s">
        <v>290</v>
      </c>
      <c r="G19" s="23" t="s">
        <v>290</v>
      </c>
      <c r="H19" s="23" t="s">
        <v>290</v>
      </c>
      <c r="I19" s="23" t="s">
        <v>290</v>
      </c>
      <c r="J19" s="23" t="s">
        <v>290</v>
      </c>
    </row>
    <row r="20" spans="1:10" ht="15" x14ac:dyDescent="0.25">
      <c r="A20" s="2"/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15" zoomScaleNormal="115" workbookViewId="0">
      <selection activeCell="H6" sqref="H6"/>
    </sheetView>
  </sheetViews>
  <sheetFormatPr defaultRowHeight="14.4" x14ac:dyDescent="0.3"/>
  <cols>
    <col min="1" max="10" width="13.6640625" customWidth="1"/>
  </cols>
  <sheetData>
    <row r="1" spans="1:10" x14ac:dyDescent="0.3">
      <c r="J1" s="1" t="s">
        <v>148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131</v>
      </c>
    </row>
    <row r="5" spans="1:10" s="18" customFormat="1" x14ac:dyDescent="0.3">
      <c r="D5" s="15" t="s">
        <v>335</v>
      </c>
    </row>
    <row r="6" spans="1:10" s="18" customFormat="1" x14ac:dyDescent="0.3">
      <c r="D6" s="15" t="s">
        <v>149</v>
      </c>
    </row>
    <row r="7" spans="1:10" s="18" customFormat="1" x14ac:dyDescent="0.3">
      <c r="D7" s="15" t="s">
        <v>150</v>
      </c>
    </row>
    <row r="8" spans="1:10" s="18" customFormat="1" x14ac:dyDescent="0.3">
      <c r="D8" s="15" t="s">
        <v>323</v>
      </c>
    </row>
    <row r="9" spans="1:10" s="18" customFormat="1" x14ac:dyDescent="0.3">
      <c r="D9" s="15" t="s">
        <v>349</v>
      </c>
    </row>
    <row r="10" spans="1:10" s="18" customFormat="1" x14ac:dyDescent="0.3">
      <c r="E10" s="16" t="s">
        <v>360</v>
      </c>
    </row>
    <row r="11" spans="1:10" s="18" customFormat="1" ht="15.75" thickBot="1" x14ac:dyDescent="0.3">
      <c r="D11" s="15" t="s">
        <v>334</v>
      </c>
    </row>
    <row r="12" spans="1:10" ht="21.6" customHeight="1" thickBot="1" x14ac:dyDescent="0.35">
      <c r="A12" s="59" t="s">
        <v>167</v>
      </c>
      <c r="B12" s="59" t="s">
        <v>161</v>
      </c>
      <c r="C12" s="61" t="s">
        <v>168</v>
      </c>
      <c r="D12" s="62"/>
      <c r="E12" s="62"/>
      <c r="F12" s="62"/>
      <c r="G12" s="62"/>
      <c r="H12" s="62"/>
      <c r="I12" s="62"/>
      <c r="J12" s="63"/>
    </row>
    <row r="13" spans="1:10" ht="21.6" customHeight="1" thickBot="1" x14ac:dyDescent="0.35">
      <c r="A13" s="67"/>
      <c r="B13" s="67"/>
      <c r="C13" s="61">
        <v>1</v>
      </c>
      <c r="D13" s="63"/>
      <c r="E13" s="61">
        <v>2</v>
      </c>
      <c r="F13" s="63"/>
      <c r="G13" s="61">
        <v>3</v>
      </c>
      <c r="H13" s="63"/>
      <c r="I13" s="61" t="s">
        <v>169</v>
      </c>
      <c r="J13" s="63"/>
    </row>
    <row r="14" spans="1:10" ht="21.6" customHeight="1" thickBot="1" x14ac:dyDescent="0.35">
      <c r="A14" s="67"/>
      <c r="B14" s="67"/>
      <c r="C14" s="61" t="s">
        <v>170</v>
      </c>
      <c r="D14" s="63"/>
      <c r="E14" s="61" t="s">
        <v>171</v>
      </c>
      <c r="F14" s="63"/>
      <c r="G14" s="61" t="s">
        <v>172</v>
      </c>
      <c r="H14" s="63"/>
      <c r="I14" s="61" t="s">
        <v>169</v>
      </c>
      <c r="J14" s="63"/>
    </row>
    <row r="15" spans="1:10" ht="43.2" customHeight="1" thickBot="1" x14ac:dyDescent="0.35">
      <c r="A15" s="60"/>
      <c r="B15" s="60"/>
      <c r="C15" s="11" t="s">
        <v>173</v>
      </c>
      <c r="D15" s="11" t="s">
        <v>174</v>
      </c>
      <c r="E15" s="11" t="s">
        <v>173</v>
      </c>
      <c r="F15" s="11" t="s">
        <v>174</v>
      </c>
      <c r="G15" s="11" t="s">
        <v>173</v>
      </c>
      <c r="H15" s="11" t="s">
        <v>174</v>
      </c>
      <c r="I15" s="11" t="s">
        <v>173</v>
      </c>
      <c r="J15" s="11" t="s">
        <v>174</v>
      </c>
    </row>
    <row r="16" spans="1:10" ht="21.6" customHeight="1" thickBot="1" x14ac:dyDescent="0.3">
      <c r="A16" s="10">
        <v>1</v>
      </c>
      <c r="B16" s="11" t="s">
        <v>175</v>
      </c>
      <c r="C16" s="11" t="s">
        <v>290</v>
      </c>
      <c r="D16" s="23" t="s">
        <v>290</v>
      </c>
      <c r="E16" s="23" t="s">
        <v>290</v>
      </c>
      <c r="F16" s="23" t="s">
        <v>290</v>
      </c>
      <c r="G16" s="23" t="s">
        <v>290</v>
      </c>
      <c r="H16" s="23" t="s">
        <v>290</v>
      </c>
      <c r="I16" s="23" t="s">
        <v>290</v>
      </c>
      <c r="J16" s="23" t="s">
        <v>290</v>
      </c>
    </row>
    <row r="17" spans="1:10" ht="21.6" customHeight="1" thickBot="1" x14ac:dyDescent="0.3">
      <c r="A17" s="10">
        <v>2</v>
      </c>
      <c r="B17" s="11" t="s">
        <v>176</v>
      </c>
      <c r="C17" s="11" t="s">
        <v>290</v>
      </c>
      <c r="D17" s="23" t="s">
        <v>290</v>
      </c>
      <c r="E17" s="23" t="s">
        <v>290</v>
      </c>
      <c r="F17" s="23" t="s">
        <v>290</v>
      </c>
      <c r="G17" s="23" t="s">
        <v>290</v>
      </c>
      <c r="H17" s="23" t="s">
        <v>290</v>
      </c>
      <c r="I17" s="23" t="s">
        <v>290</v>
      </c>
      <c r="J17" s="23" t="s">
        <v>290</v>
      </c>
    </row>
    <row r="18" spans="1:10" ht="21.6" customHeight="1" thickBot="1" x14ac:dyDescent="0.3">
      <c r="A18" s="10">
        <v>3</v>
      </c>
      <c r="B18" s="11" t="s">
        <v>177</v>
      </c>
      <c r="C18" s="11" t="s">
        <v>290</v>
      </c>
      <c r="D18" s="23" t="s">
        <v>290</v>
      </c>
      <c r="E18" s="23" t="s">
        <v>290</v>
      </c>
      <c r="F18" s="23" t="s">
        <v>290</v>
      </c>
      <c r="G18" s="23" t="s">
        <v>290</v>
      </c>
      <c r="H18" s="23" t="s">
        <v>290</v>
      </c>
      <c r="I18" s="23" t="s">
        <v>290</v>
      </c>
      <c r="J18" s="23" t="s">
        <v>290</v>
      </c>
    </row>
    <row r="19" spans="1:10" ht="21.6" customHeight="1" thickBot="1" x14ac:dyDescent="0.3">
      <c r="A19" s="10" t="s">
        <v>169</v>
      </c>
      <c r="B19" s="11" t="s">
        <v>169</v>
      </c>
      <c r="C19" s="11" t="s">
        <v>290</v>
      </c>
      <c r="D19" s="23" t="s">
        <v>290</v>
      </c>
      <c r="E19" s="23" t="s">
        <v>290</v>
      </c>
      <c r="F19" s="23" t="s">
        <v>290</v>
      </c>
      <c r="G19" s="23" t="s">
        <v>290</v>
      </c>
      <c r="H19" s="23" t="s">
        <v>290</v>
      </c>
      <c r="I19" s="23" t="s">
        <v>290</v>
      </c>
      <c r="J19" s="23" t="s">
        <v>290</v>
      </c>
    </row>
  </sheetData>
  <mergeCells count="11">
    <mergeCell ref="C14:D14"/>
    <mergeCell ref="E14:F14"/>
    <mergeCell ref="G14:H14"/>
    <mergeCell ref="I14:J14"/>
    <mergeCell ref="A12:A15"/>
    <mergeCell ref="B12:B15"/>
    <mergeCell ref="C12:J12"/>
    <mergeCell ref="C13:D13"/>
    <mergeCell ref="E13:F13"/>
    <mergeCell ref="G13:H13"/>
    <mergeCell ref="I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21"/>
  <sheetViews>
    <sheetView topLeftCell="B1" zoomScaleNormal="100" workbookViewId="0">
      <selection activeCell="P19" sqref="P19"/>
    </sheetView>
  </sheetViews>
  <sheetFormatPr defaultRowHeight="14.4" x14ac:dyDescent="0.3"/>
  <cols>
    <col min="1" max="3" width="19.5546875" customWidth="1"/>
    <col min="4" max="4" width="6.6640625" customWidth="1"/>
    <col min="5" max="5" width="6" customWidth="1"/>
    <col min="6" max="11" width="5.33203125" customWidth="1"/>
    <col min="12" max="12" width="6.33203125" customWidth="1"/>
    <col min="13" max="14" width="6.6640625" customWidth="1"/>
    <col min="15" max="15" width="5.5546875" customWidth="1"/>
    <col min="16" max="16" width="8" customWidth="1"/>
    <col min="17" max="17" width="6" customWidth="1"/>
    <col min="18" max="27" width="6.44140625" customWidth="1"/>
    <col min="28" max="29" width="7.33203125" customWidth="1"/>
    <col min="30" max="30" width="21.109375" customWidth="1"/>
    <col min="31" max="34" width="13.6640625" customWidth="1"/>
  </cols>
  <sheetData>
    <row r="1" spans="1:30" x14ac:dyDescent="0.3">
      <c r="AD1" s="1" t="s">
        <v>148</v>
      </c>
    </row>
    <row r="2" spans="1:30" x14ac:dyDescent="0.3">
      <c r="AD2" s="1" t="s">
        <v>1</v>
      </c>
    </row>
    <row r="3" spans="1:30" x14ac:dyDescent="0.3">
      <c r="AD3" s="1" t="s">
        <v>2</v>
      </c>
    </row>
    <row r="4" spans="1:30" x14ac:dyDescent="0.3">
      <c r="AD4" s="1" t="s">
        <v>178</v>
      </c>
    </row>
    <row r="5" spans="1:30" x14ac:dyDescent="0.3">
      <c r="A5" s="15"/>
      <c r="C5" s="15" t="s">
        <v>99</v>
      </c>
    </row>
    <row r="6" spans="1:30" x14ac:dyDescent="0.3">
      <c r="A6" s="15"/>
      <c r="C6" s="15" t="s">
        <v>149</v>
      </c>
    </row>
    <row r="7" spans="1:30" x14ac:dyDescent="0.3">
      <c r="A7" s="15"/>
      <c r="C7" s="15" t="s">
        <v>150</v>
      </c>
    </row>
    <row r="8" spans="1:30" x14ac:dyDescent="0.3">
      <c r="A8" s="15"/>
      <c r="C8" s="15" t="s">
        <v>336</v>
      </c>
    </row>
    <row r="9" spans="1:30" x14ac:dyDescent="0.3">
      <c r="A9" s="15"/>
      <c r="C9" s="15" t="s">
        <v>356</v>
      </c>
    </row>
    <row r="10" spans="1:30" ht="15" x14ac:dyDescent="0.25">
      <c r="A10" s="15"/>
      <c r="C10" s="15" t="s">
        <v>337</v>
      </c>
    </row>
    <row r="11" spans="1:30" ht="15" x14ac:dyDescent="0.25">
      <c r="A11" s="15"/>
      <c r="C11" s="15" t="s">
        <v>337</v>
      </c>
    </row>
    <row r="13" spans="1:30" ht="15" x14ac:dyDescent="0.25">
      <c r="A13" s="15"/>
    </row>
    <row r="14" spans="1:30" ht="15" thickBot="1" x14ac:dyDescent="0.35">
      <c r="A14" s="15" t="s">
        <v>355</v>
      </c>
    </row>
    <row r="15" spans="1:30" ht="64.2" customHeight="1" thickBot="1" x14ac:dyDescent="0.35">
      <c r="A15" s="8" t="s">
        <v>179</v>
      </c>
      <c r="B15" s="9" t="s">
        <v>180</v>
      </c>
      <c r="C15" s="9" t="s">
        <v>181</v>
      </c>
      <c r="D15" s="61" t="s">
        <v>182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1" t="s">
        <v>183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9" t="s">
        <v>184</v>
      </c>
    </row>
    <row r="16" spans="1:30" ht="19.95" customHeight="1" thickBot="1" x14ac:dyDescent="0.3">
      <c r="A16" s="10">
        <v>1</v>
      </c>
      <c r="B16" s="11">
        <v>2</v>
      </c>
      <c r="C16" s="11">
        <v>3</v>
      </c>
      <c r="D16" s="61">
        <v>4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1">
        <v>5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11">
        <v>6</v>
      </c>
    </row>
    <row r="17" spans="1:30" ht="25.5" customHeight="1" thickBot="1" x14ac:dyDescent="0.35">
      <c r="A17" s="24"/>
      <c r="B17" s="25"/>
      <c r="C17" s="25"/>
      <c r="D17" s="34" t="s">
        <v>305</v>
      </c>
      <c r="E17" s="34" t="s">
        <v>306</v>
      </c>
      <c r="F17" s="34" t="s">
        <v>307</v>
      </c>
      <c r="G17" s="34" t="s">
        <v>308</v>
      </c>
      <c r="H17" s="34" t="s">
        <v>309</v>
      </c>
      <c r="I17" s="34" t="s">
        <v>310</v>
      </c>
      <c r="J17" s="34" t="s">
        <v>311</v>
      </c>
      <c r="K17" s="34" t="s">
        <v>312</v>
      </c>
      <c r="L17" s="34" t="s">
        <v>313</v>
      </c>
      <c r="M17" s="34" t="s">
        <v>314</v>
      </c>
      <c r="N17" s="34" t="s">
        <v>315</v>
      </c>
      <c r="O17" s="34" t="s">
        <v>316</v>
      </c>
      <c r="P17" s="34" t="s">
        <v>354</v>
      </c>
      <c r="Q17" s="34" t="s">
        <v>305</v>
      </c>
      <c r="R17" s="34" t="s">
        <v>306</v>
      </c>
      <c r="S17" s="34" t="s">
        <v>307</v>
      </c>
      <c r="T17" s="34" t="s">
        <v>308</v>
      </c>
      <c r="U17" s="34" t="s">
        <v>309</v>
      </c>
      <c r="V17" s="34" t="s">
        <v>310</v>
      </c>
      <c r="W17" s="34" t="s">
        <v>311</v>
      </c>
      <c r="X17" s="34" t="s">
        <v>312</v>
      </c>
      <c r="Y17" s="34" t="s">
        <v>313</v>
      </c>
      <c r="Z17" s="34" t="s">
        <v>314</v>
      </c>
      <c r="AA17" s="34" t="s">
        <v>315</v>
      </c>
      <c r="AB17" s="34" t="s">
        <v>316</v>
      </c>
      <c r="AC17" s="34" t="s">
        <v>354</v>
      </c>
      <c r="AD17" s="25"/>
    </row>
    <row r="18" spans="1:30" ht="96.75" customHeight="1" thickBot="1" x14ac:dyDescent="0.35">
      <c r="A18" s="10" t="s">
        <v>293</v>
      </c>
      <c r="B18" s="11" t="s">
        <v>294</v>
      </c>
      <c r="C18" s="11" t="s">
        <v>317</v>
      </c>
      <c r="D18" s="27">
        <v>26.448</v>
      </c>
      <c r="E18" s="27">
        <v>21.344000000000001</v>
      </c>
      <c r="F18" s="27">
        <v>20.969000000000001</v>
      </c>
      <c r="G18" s="27">
        <v>14.455</v>
      </c>
      <c r="H18" s="27">
        <v>10.319000000000001</v>
      </c>
      <c r="I18" s="27">
        <v>13.551</v>
      </c>
      <c r="J18" s="27">
        <v>16.739999999999998</v>
      </c>
      <c r="K18" s="27">
        <v>13.99</v>
      </c>
      <c r="L18" s="27">
        <v>0</v>
      </c>
      <c r="M18" s="27">
        <v>0</v>
      </c>
      <c r="N18" s="27">
        <v>0</v>
      </c>
      <c r="O18" s="27">
        <v>0</v>
      </c>
      <c r="P18" s="27">
        <f>SUM(D18:O18)</f>
        <v>137.816</v>
      </c>
      <c r="Q18" s="27">
        <v>26.448</v>
      </c>
      <c r="R18" s="27">
        <v>21.344000000000001</v>
      </c>
      <c r="S18" s="27">
        <v>20.969000000000001</v>
      </c>
      <c r="T18" s="27">
        <v>14.455</v>
      </c>
      <c r="U18" s="27">
        <v>10.319000000000001</v>
      </c>
      <c r="V18" s="27">
        <v>13.551</v>
      </c>
      <c r="W18" s="27">
        <v>16.739999999999998</v>
      </c>
      <c r="X18" s="27">
        <v>13.99</v>
      </c>
      <c r="Y18" s="27">
        <v>0</v>
      </c>
      <c r="Z18" s="27"/>
      <c r="AA18" s="27"/>
      <c r="AB18" s="27"/>
      <c r="AC18" s="27">
        <f>SUM(Q18:AB18)</f>
        <v>137.816</v>
      </c>
      <c r="AD18" s="11" t="s">
        <v>290</v>
      </c>
    </row>
    <row r="19" spans="1:30" ht="19.95" customHeight="1" thickBot="1" x14ac:dyDescent="0.35">
      <c r="A19" s="10" t="s">
        <v>130</v>
      </c>
      <c r="B19" s="13"/>
      <c r="C19" s="13"/>
      <c r="D19" s="27">
        <f>D18</f>
        <v>26.448</v>
      </c>
      <c r="E19" s="27">
        <f t="shared" ref="E19:O19" si="0">E18</f>
        <v>21.344000000000001</v>
      </c>
      <c r="F19" s="27">
        <f t="shared" si="0"/>
        <v>20.969000000000001</v>
      </c>
      <c r="G19" s="27">
        <f t="shared" si="0"/>
        <v>14.455</v>
      </c>
      <c r="H19" s="27">
        <f t="shared" si="0"/>
        <v>10.319000000000001</v>
      </c>
      <c r="I19" s="27">
        <f t="shared" si="0"/>
        <v>13.551</v>
      </c>
      <c r="J19" s="27">
        <f t="shared" si="0"/>
        <v>16.739999999999998</v>
      </c>
      <c r="K19" s="27">
        <f t="shared" si="0"/>
        <v>13.99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7">
        <f>P18</f>
        <v>137.816</v>
      </c>
      <c r="Q19" s="27">
        <f>Q18</f>
        <v>26.448</v>
      </c>
      <c r="R19" s="27">
        <f t="shared" ref="R19:AB19" si="1">R18</f>
        <v>21.344000000000001</v>
      </c>
      <c r="S19" s="27">
        <f t="shared" si="1"/>
        <v>20.969000000000001</v>
      </c>
      <c r="T19" s="27">
        <f t="shared" si="1"/>
        <v>14.455</v>
      </c>
      <c r="U19" s="27">
        <f t="shared" si="1"/>
        <v>10.319000000000001</v>
      </c>
      <c r="V19" s="27">
        <f t="shared" si="1"/>
        <v>13.551</v>
      </c>
      <c r="W19" s="27">
        <f t="shared" si="1"/>
        <v>16.739999999999998</v>
      </c>
      <c r="X19" s="27">
        <f t="shared" si="1"/>
        <v>13.99</v>
      </c>
      <c r="Y19" s="27">
        <f t="shared" si="1"/>
        <v>0</v>
      </c>
      <c r="Z19" s="27">
        <f t="shared" si="1"/>
        <v>0</v>
      </c>
      <c r="AA19" s="27">
        <f t="shared" si="1"/>
        <v>0</v>
      </c>
      <c r="AB19" s="27">
        <f t="shared" si="1"/>
        <v>0</v>
      </c>
      <c r="AC19" s="27">
        <f>AC18</f>
        <v>137.816</v>
      </c>
      <c r="AD19" s="28" t="s">
        <v>290</v>
      </c>
    </row>
    <row r="20" spans="1:30" ht="15" x14ac:dyDescent="0.25">
      <c r="A20" s="2"/>
    </row>
    <row r="21" spans="1:30" ht="15" x14ac:dyDescent="0.25">
      <c r="A21" s="2"/>
    </row>
  </sheetData>
  <mergeCells count="4">
    <mergeCell ref="D16:P16"/>
    <mergeCell ref="D15:P15"/>
    <mergeCell ref="Q15:AC15"/>
    <mergeCell ref="Q16:A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Иванов Иван Иванович</cp:lastModifiedBy>
  <cp:lastPrinted>2021-04-26T08:42:16Z</cp:lastPrinted>
  <dcterms:created xsi:type="dcterms:W3CDTF">2019-04-23T12:56:01Z</dcterms:created>
  <dcterms:modified xsi:type="dcterms:W3CDTF">2021-04-26T08:43:59Z</dcterms:modified>
</cp:coreProperties>
</file>