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08" yWindow="0" windowWidth="11820" windowHeight="11388" tabRatio="908" activeTab="1"/>
  </bookViews>
  <sheets>
    <sheet name="Прил1_ф1" sheetId="4" r:id="rId1"/>
    <sheet name="Прил2_ф1" sheetId="6" r:id="rId2"/>
    <sheet name="Прил2_ф3" sheetId="7" r:id="rId3"/>
    <sheet name="Прил3_ф1" sheetId="8" r:id="rId4"/>
    <sheet name="Прил3_ф2" sheetId="9" r:id="rId5"/>
    <sheet name="Прил4_ф1" sheetId="10" r:id="rId6"/>
    <sheet name="Прил4_ф2" sheetId="11" r:id="rId7"/>
    <sheet name="Прил4_ф3" sheetId="12" r:id="rId8"/>
    <sheet name="Прил4_ф4" sheetId="13" r:id="rId9"/>
    <sheet name="Прил5_ф1" sheetId="14" r:id="rId10"/>
    <sheet name="Прил6_ф1" sheetId="21" r:id="rId11"/>
    <sheet name="Прил7_ф1" sheetId="22" r:id="rId12"/>
    <sheet name="Прил8_ф1" sheetId="23" r:id="rId13"/>
    <sheet name="Прил9_ф1" sheetId="24" r:id="rId14"/>
    <sheet name="Прил10_ф1" sheetId="26" r:id="rId15"/>
  </sheets>
  <definedNames>
    <definedName name="OLE_LINK2" localSheetId="1">Прил2_ф1!$A$12</definedName>
  </definedNames>
  <calcPr calcId="145621"/>
</workbook>
</file>

<file path=xl/calcChain.xml><?xml version="1.0" encoding="utf-8"?>
<calcChain xmlns="http://schemas.openxmlformats.org/spreadsheetml/2006/main">
  <c r="T40" i="26" l="1"/>
  <c r="T39" i="26"/>
  <c r="T38" i="26"/>
  <c r="D38" i="6" l="1"/>
  <c r="D33" i="6" l="1"/>
  <c r="D24" i="6"/>
  <c r="D28" i="6" l="1"/>
  <c r="D17" i="6"/>
  <c r="C13" i="7" l="1"/>
  <c r="B13" i="7"/>
  <c r="D55" i="6" l="1"/>
  <c r="D49" i="6"/>
  <c r="D44" i="6"/>
  <c r="D39" i="6"/>
  <c r="D36" i="6"/>
  <c r="D27" i="6" l="1"/>
  <c r="D14" i="6" s="1"/>
  <c r="D65" i="6" s="1"/>
  <c r="AC15" i="13"/>
  <c r="R16" i="13"/>
  <c r="S16" i="13"/>
  <c r="T16" i="13"/>
  <c r="U16" i="13"/>
  <c r="V16" i="13"/>
  <c r="W16" i="13"/>
  <c r="X16" i="13"/>
  <c r="Y16" i="13"/>
  <c r="Z16" i="13"/>
  <c r="AA16" i="13"/>
  <c r="AB16" i="13"/>
  <c r="Q16" i="13"/>
  <c r="P15" i="13"/>
  <c r="E16" i="13"/>
  <c r="F16" i="13"/>
  <c r="G16" i="13"/>
  <c r="H16" i="13"/>
  <c r="I16" i="13"/>
  <c r="J16" i="13"/>
  <c r="K16" i="13"/>
  <c r="L16" i="13"/>
  <c r="M16" i="13"/>
  <c r="N16" i="13"/>
  <c r="O16" i="13"/>
  <c r="D16" i="13"/>
  <c r="AC16" i="13" l="1"/>
  <c r="P16" i="13"/>
</calcChain>
</file>

<file path=xl/sharedStrings.xml><?xml version="1.0" encoding="utf-8"?>
<sst xmlns="http://schemas.openxmlformats.org/spreadsheetml/2006/main" count="820" uniqueCount="441">
  <si>
    <t>Приложение N 1</t>
  </si>
  <si>
    <t>к приказу ФАС России</t>
  </si>
  <si>
    <t>от 18.01.2019 N 38/19</t>
  </si>
  <si>
    <t>Форма 1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</si>
  <si>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</si>
  <si>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</si>
  <si>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</si>
  <si>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</si>
  <si>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</si>
  <si>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</si>
  <si>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</si>
  <si>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</si>
  <si>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</si>
  <si>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</si>
  <si>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</si>
  <si>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</si>
  <si>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</si>
  <si>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</si>
  <si>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</si>
  <si>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</si>
  <si>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</si>
  <si>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</si>
  <si>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</si>
  <si>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</si>
  <si>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</si>
  <si>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</si>
  <si>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</si>
  <si>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</si>
  <si>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</si>
  <si>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</si>
  <si>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</si>
  <si>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</si>
  <si>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</si>
  <si>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</si>
  <si>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</si>
  <si>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</si>
  <si>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</si>
  <si>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</si>
  <si>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</si>
  <si>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</si>
  <si>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</si>
  <si>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</si>
  <si>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</si>
  <si>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</si>
  <si>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</si>
  <si>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</si>
  <si>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</si>
  <si>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</si>
  <si>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</si>
  <si>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</si>
  <si>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</si>
  <si>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</si>
  <si>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</si>
  <si>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</si>
  <si>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</si>
  <si>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</si>
  <si>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</si>
  <si>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</si>
  <si>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</si>
  <si>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</si>
  <si>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</si>
  <si>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</si>
  <si>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</si>
  <si>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</si>
  <si>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</si>
  <si>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</si>
  <si>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</si>
  <si>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</si>
  <si>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</si>
  <si>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</si>
  <si>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</si>
  <si>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</si>
  <si>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</si>
  <si>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</si>
  <si>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</si>
  <si>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</si>
  <si>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</si>
  <si>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</si>
  <si>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</si>
  <si>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</si>
  <si>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</si>
  <si>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</si>
  <si>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</si>
  <si>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</si>
  <si>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</si>
  <si>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</si>
  <si>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</si>
  <si>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</si>
  <si>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</si>
  <si>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</si>
  <si>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</si>
  <si>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</si>
  <si>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</si>
  <si>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</si>
  <si>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</si>
  <si>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</si>
  <si>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</si>
  <si>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N 2</t>
  </si>
  <si>
    <t xml:space="preserve">                                Информация</t>
  </si>
  <si>
    <t xml:space="preserve">              об основных показателях финансово-хозяйственной</t>
  </si>
  <si>
    <t>1.2</t>
  </si>
  <si>
    <t>1.3</t>
  </si>
  <si>
    <t>1.3.1</t>
  </si>
  <si>
    <t>1.3.2</t>
  </si>
  <si>
    <t>1.3.4</t>
  </si>
  <si>
    <t>1.3.5</t>
  </si>
  <si>
    <t>1.3.6</t>
  </si>
  <si>
    <t>1.4</t>
  </si>
  <si>
    <t>1.1</t>
  </si>
  <si>
    <t>1.4.1</t>
  </si>
  <si>
    <t>1.4.2</t>
  </si>
  <si>
    <t>1.5</t>
  </si>
  <si>
    <t>1.5.1</t>
  </si>
  <si>
    <t>1.5.2</t>
  </si>
  <si>
    <t>1.5.3</t>
  </si>
  <si>
    <t>1.5.4</t>
  </si>
  <si>
    <t>1.5.5</t>
  </si>
  <si>
    <t>3.1</t>
  </si>
  <si>
    <t>3.2</t>
  </si>
  <si>
    <t>3.3</t>
  </si>
  <si>
    <t>3.4</t>
  </si>
  <si>
    <t>4.1</t>
  </si>
  <si>
    <t>4.2</t>
  </si>
  <si>
    <t>4.3</t>
  </si>
  <si>
    <t xml:space="preserve">                Информация об объемах транспортировки газа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</si>
  <si>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</si>
  <si>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</si>
  <si>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</si>
  <si>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</si>
  <si>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Итого:</t>
  </si>
  <si>
    <t>Форма 3</t>
  </si>
  <si>
    <t>Приложение N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</si>
  <si>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</si>
  <si>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</si>
  <si>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</si>
  <si>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Магистральные газопроводы</t>
  </si>
  <si>
    <t>Реквизиты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</si>
  <si>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</si>
  <si>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</si>
  <si>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</si>
  <si>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</si>
  <si>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</si>
  <si>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Форма 2</t>
  </si>
  <si>
    <t>о соответствии регулируемых услуг государственным и иным</t>
  </si>
  <si>
    <t>утвержденным стандартам качества</t>
  </si>
  <si>
    <t>Сведения о соответствии качества оказанных услуг государственным и иным стандартам</t>
  </si>
  <si>
    <t>Приложение N 4</t>
  </si>
  <si>
    <t xml:space="preserve">          о наличии (отсутствии) технической возможности доступа</t>
  </si>
  <si>
    <t xml:space="preserve">              к регулируемым услугам по транспортировке газа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</si>
  <si>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</si>
  <si>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</si>
  <si>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</si>
  <si>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</si>
  <si>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</si>
  <si>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</si>
  <si>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</si>
  <si>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</si>
  <si>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</si>
  <si>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</si>
  <si>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</si>
  <si>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</si>
  <si>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</si>
  <si>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</si>
  <si>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</si>
  <si>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</si>
  <si>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</si>
  <si>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</si>
  <si>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</si>
  <si>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</si>
  <si>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</si>
  <si>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</si>
  <si>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</si>
  <si>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</si>
  <si>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</si>
  <si>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</si>
  <si>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</si>
  <si>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</si>
  <si>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</si>
  <si>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</si>
  <si>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</si>
  <si>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</si>
  <si>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</si>
  <si>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</si>
  <si>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</si>
  <si>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</si>
  <si>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>о регистрации и ходе реализации заявок на доступ к услугам</t>
  </si>
  <si>
    <t>по транспортировке газа по магистральным газопроводам</t>
  </si>
  <si>
    <t>Приложение N 5</t>
  </si>
  <si>
    <t>Приложение N 6</t>
  </si>
  <si>
    <t xml:space="preserve">           о регистрации и ходе реализации заявок на подключение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</si>
  <si>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</si>
  <si>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</si>
  <si>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</si>
  <si>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</si>
  <si>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</si>
  <si>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</si>
  <si>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</si>
  <si>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отклоненных заявок с детализацией оснований отказа</t>
  </si>
  <si>
    <r>
      <t>объем газа в соответствии с отклоненными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</si>
  <si>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заявок, находящихся на рассмотрении</t>
  </si>
  <si>
    <t>количество удовлетворенных заявок</t>
  </si>
  <si>
    <r>
      <t>объем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</si>
  <si>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отсутствие пропускной способности</t>
  </si>
  <si>
    <t>отсутствие документов, необходимых для рассмотрения</t>
  </si>
  <si>
    <t>Приложение N 7</t>
  </si>
  <si>
    <t xml:space="preserve">                  об условиях, на которых осуществляется</t>
  </si>
  <si>
    <t xml:space="preserve">            оказание регулируемых услуг по транспортировке газа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</si>
  <si>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</si>
  <si>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</si>
  <si>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</si>
  <si>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>Приложение N 8</t>
  </si>
  <si>
    <t xml:space="preserve">        о порядке выполнения технологических, технических и других</t>
  </si>
  <si>
    <t xml:space="preserve">          мероприятий, связанных с подключением (присоединением)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</si>
  <si>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</si>
  <si>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</si>
  <si>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</si>
  <si>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</si>
  <si>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</si>
  <si>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</si>
  <si>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</si>
  <si>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>Приложение N 9</t>
  </si>
  <si>
    <t>Информация об инвестиционной программе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</si>
  <si>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</si>
  <si>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</si>
  <si>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</si>
  <si>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</si>
  <si>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</si>
  <si>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</si>
  <si>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</si>
  <si>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</si>
  <si>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</si>
  <si>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</si>
  <si>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</si>
  <si>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</si>
  <si>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</si>
  <si>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</si>
  <si>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</si>
  <si>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</si>
  <si>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</si>
  <si>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</si>
  <si>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r>
      <t>млрд.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</si>
  <si>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</si>
  <si>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</si>
  <si>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</si>
  <si>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</si>
  <si>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</si>
  <si>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</si>
  <si>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</si>
  <si>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</si>
  <si>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</si>
  <si>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Приложение N 10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</si>
  <si>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</si>
  <si>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</si>
  <si>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</si>
  <si>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</si>
  <si>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</si>
  <si>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</si>
  <si>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</si>
  <si>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</si>
  <si>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</si>
  <si>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</si>
  <si>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</si>
  <si>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</si>
  <si>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</si>
  <si>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</si>
  <si>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</si>
  <si>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</si>
  <si>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</si>
  <si>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</si>
  <si>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</si>
  <si>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</si>
  <si>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</si>
  <si>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</si>
  <si>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</si>
  <si>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</si>
  <si>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</si>
  <si>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</si>
  <si>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</si>
  <si>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</si>
  <si>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</si>
  <si>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</si>
  <si>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</si>
  <si>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на услуги по транспортировке газа по магистральным газопроводам-отводам на территории Белгородской области</t>
  </si>
  <si>
    <t>429-э/6 от 27декабря 2011г.</t>
  </si>
  <si>
    <t>418-э/5 от 18 декабря 2012г.</t>
  </si>
  <si>
    <t>144-э/7 от 15 мая 2015г.</t>
  </si>
  <si>
    <t>514/16 от 24 апреля 2016г. ФАС России</t>
  </si>
  <si>
    <t>10 февраля 2012г.</t>
  </si>
  <si>
    <t>01 июля 2013г.</t>
  </si>
  <si>
    <t>01 июля 2015г.</t>
  </si>
  <si>
    <t>01 июля 2016г.</t>
  </si>
  <si>
    <t>Белгородская область</t>
  </si>
  <si>
    <t xml:space="preserve">Магистральный газопровод-отвод   "Острогожск-Лебединский ГОК"  и ГРС для системы газоснабжения ОАО"Лебединский ГОК" </t>
  </si>
  <si>
    <t>_</t>
  </si>
  <si>
    <t xml:space="preserve">Лицензия № ВХ-00-015561 от 19.08.2015 г. , на осуществление эксплуатации взрывопожароопасных и химически опасных производственных объектов I, II,  III классов опасности, бессрочная, Федеральная Служба по экологическому, технологическому и атомному надзору </t>
  </si>
  <si>
    <t>Точка врезки в газопровод-отвод,   кран №371 перемычки между магистральным газопроводом "Острогожск - ГРС ОЭМК" и магистральным газопроводом-отводом  "Острогожск-Лебединский ГОК"</t>
  </si>
  <si>
    <t xml:space="preserve"> ГРС  "Лебединский ГОК"</t>
  </si>
  <si>
    <t>ПАО "Газпром/АО "Лебединский ГОК"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</si>
  <si>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</si>
  <si>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</si>
  <si>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</si>
  <si>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</si>
  <si>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</si>
  <si>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</si>
  <si>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</si>
  <si>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</si>
  <si>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</si>
  <si>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</si>
  <si>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</si>
  <si>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</si>
  <si>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Договор № 1-004/14 от 11.12.2013 г. об оказании услуг на транспортировку газа по магистральным газопроводам</t>
  </si>
  <si>
    <t>Договор № 1-004/14 от 11.12.2013 г. об оказании услуг на транспортировку газа по магистральным газопроводам. Существенные условия: 1. Граница раздела магистральных газопроводов и магистральных газопроводов-отводов Исполнителя; 2. Объемы трансортируемого газа по магистральному газопроводу-отводу; 3. Тариф на услуги по транпортировке газа; 4. Система учета объемов транпортируемого газа; 5. Условия приема, транспортировки и передачи газа; 6. Информирование Сторон об авариях и неисправностях на газопроводе-отводе; 6. Условия проведение ремонтных работ на магистральном газопроводе-отводе</t>
  </si>
  <si>
    <t>Дополнительное соглашение к Договору  № 1-004/14 от 11.12.2013  оформляется до 01.12.2019 г.</t>
  </si>
  <si>
    <t>нет</t>
  </si>
  <si>
    <t>Требования Дополнительного соглашения: 1. уточнение срокоа действия договора № 1-004/14 от 11.12.2013.; 2. уточнение объемов транспртируемого газа на следующий год; 3. условия взаиморасчетов за услуги по транспортировке газа</t>
  </si>
  <si>
    <t xml:space="preserve">                     на услуги по транспортировке газа    по магистральным трубопроводам на территории  Белгородской области</t>
  </si>
  <si>
    <t xml:space="preserve">                    газа по магистральным трубопроводам на территории Белгородской области</t>
  </si>
  <si>
    <t xml:space="preserve">          по транспортировке газа по магистральным трубопроводам на территории Белгородской области</t>
  </si>
  <si>
    <t xml:space="preserve">        к магистральным газопроводам  ООО "Ситэк" на территории Белгородской области</t>
  </si>
  <si>
    <t xml:space="preserve">         к магистральным газопроводам ООО "Ситэк" на территории Белгородской области</t>
  </si>
  <si>
    <t>Информация о тарифах ООО "Ситэк"</t>
  </si>
  <si>
    <t xml:space="preserve">               деятельности ООО "Ситэк"</t>
  </si>
  <si>
    <t xml:space="preserve">             ООО "Ситэк"</t>
  </si>
  <si>
    <t>ООО "Ситэк"</t>
  </si>
  <si>
    <t>по магистральным газопроводам на территории Белгородской области</t>
  </si>
  <si>
    <t>ООО "СИТЭК" на территории Белгородской области</t>
  </si>
  <si>
    <t xml:space="preserve">           по трубопроводам  ООО "Ситэк" на территории Белгородской области</t>
  </si>
  <si>
    <t>Магистральный газопровод-отвод   "Острогожск-Лебединский ГОК"  и ГРС для системы газоснабжения ОАО"Лебединский ГОК" . Система менеджмента качества соответствует требованиям ГОСТ ISO 9001-2015. Сертификат соответствия № РОСС RU.ИК90.К00294. Срок дейсвия до 05.03.2022 г.</t>
  </si>
  <si>
    <t xml:space="preserve">                                        Информация</t>
  </si>
  <si>
    <t xml:space="preserve">                       по магистральным газопроводам</t>
  </si>
  <si>
    <t xml:space="preserve">          ООО "Ситэк" на территории Белгородской области</t>
  </si>
  <si>
    <t>по магистральным газопроводам ООО "Ситэк"  на территории Белгородской области</t>
  </si>
  <si>
    <t xml:space="preserve">          к регулируемым услугам по транспортировке газа</t>
  </si>
  <si>
    <t>1418/19 от 25 октября 2019г. ФАС России</t>
  </si>
  <si>
    <t>06 декабря 2019г.</t>
  </si>
  <si>
    <t>Всего за 2020 г</t>
  </si>
  <si>
    <t>за 2020  год в сфере транспортировки газа</t>
  </si>
  <si>
    <t>в сфере оказания услуг</t>
  </si>
  <si>
    <t>январь-декабрь 2020 г</t>
  </si>
  <si>
    <t xml:space="preserve">              </t>
  </si>
  <si>
    <t>в сфере оказания услуг по транспортировке газа</t>
  </si>
  <si>
    <t xml:space="preserve"> в сфере оказания услуг по транспортировке газа</t>
  </si>
  <si>
    <t xml:space="preserve">по магистральным газопроводам ООО "Ситэк" на территории Белгородской области  в зонах входа </t>
  </si>
  <si>
    <t xml:space="preserve"> по магистральным газопроводам ООО "Ситэк" на территории Белгородской области   в зонах выхода</t>
  </si>
  <si>
    <t xml:space="preserve">         </t>
  </si>
  <si>
    <t>по магистральным газопроводам  ООО "Ситэк" на территории Белгородской области между зонами входа и выхода</t>
  </si>
  <si>
    <t>1.5.6.</t>
  </si>
  <si>
    <t>за  2020  год в сфере оказания услуг по транспортировке</t>
  </si>
  <si>
    <t>ЕП</t>
  </si>
  <si>
    <t>ТО автомобиля Skoda</t>
  </si>
  <si>
    <t>ООО "Автоштадт"</t>
  </si>
  <si>
    <t>20/01/2020</t>
  </si>
  <si>
    <t>ТО 85 офиса</t>
  </si>
  <si>
    <t>ООО "Техническое содействие"/ОМНИСЕРВИС</t>
  </si>
  <si>
    <t>01/1-20-ТО</t>
  </si>
  <si>
    <t>Картриджи</t>
  </si>
  <si>
    <t>ООО "Фирма ШАРК"</t>
  </si>
  <si>
    <t xml:space="preserve">2020-03 </t>
  </si>
  <si>
    <t>Налоговые и юр консультации</t>
  </si>
  <si>
    <t>ООО "РЭМ Консалтинг"</t>
  </si>
  <si>
    <t>2020-06</t>
  </si>
  <si>
    <t>ПТО 54 офиса</t>
  </si>
  <si>
    <t>19/1-20-ТО</t>
  </si>
  <si>
    <t>Оказание услуг 
по организации служебных поездок (командировок)</t>
  </si>
  <si>
    <t>АО "Городской Центр Бронирования и Туризма" ("ГЦБиТ")</t>
  </si>
  <si>
    <t>2020-10</t>
  </si>
  <si>
    <t>ПТО 70 офиса</t>
  </si>
  <si>
    <t>33/1-20-ТО</t>
  </si>
  <si>
    <t>Услуги по передаче ГСМ по топливным картам</t>
  </si>
  <si>
    <t>ООО "ЭЛ-Контракт"</t>
  </si>
  <si>
    <t>20/3313</t>
  </si>
  <si>
    <t>Компьютерное оборудование</t>
  </si>
  <si>
    <t>ООО "Резонанс-М"</t>
  </si>
  <si>
    <t>2020-12</t>
  </si>
  <si>
    <t>ПТО 1 офиса</t>
  </si>
  <si>
    <t>ООО "ОМНИСЕРВИС"</t>
  </si>
  <si>
    <t>62/1-20-ТО</t>
  </si>
  <si>
    <t>ПТО 85 офиса</t>
  </si>
  <si>
    <t>68/1-20-ТО</t>
  </si>
  <si>
    <t>Канцелярские товары</t>
  </si>
  <si>
    <t>ООО "ОФСИ"</t>
  </si>
  <si>
    <t>2161/20</t>
  </si>
  <si>
    <t>Покупка природной воды питьевой</t>
  </si>
  <si>
    <t>ООО "Вода ОнЛайн"</t>
  </si>
  <si>
    <t>56316</t>
  </si>
  <si>
    <t>Обязательное страхование ОПО</t>
  </si>
  <si>
    <t>ПАО "Росгосстрах"</t>
  </si>
  <si>
    <t>38/20/ОСОПО/41</t>
  </si>
  <si>
    <t>Лизинг Автомобиля</t>
  </si>
  <si>
    <t>ООО "АВТОЛИЗИНГ"</t>
  </si>
  <si>
    <t>2278637-ФЛ/ЕПА-20</t>
  </si>
  <si>
    <t>Услуга по ремонту автотранспорта(авто Макар) ЛГОК</t>
  </si>
  <si>
    <t>ИП КОВАЛЕВ АЛЕКСЕЙ НИКОЛАЕВИЧ</t>
  </si>
  <si>
    <t>2020-07</t>
  </si>
  <si>
    <t>Транспортные услуги (Спецтехника)</t>
  </si>
  <si>
    <t>ИП Нефедов Дмитрий Михайлович</t>
  </si>
  <si>
    <t>1/05.20</t>
  </si>
  <si>
    <t>Продление сроков эксплуатации технологического оборудования</t>
  </si>
  <si>
    <t>ООО "ПРОФЭКСПЕРТ"</t>
  </si>
  <si>
    <t>107/20</t>
  </si>
  <si>
    <t>Услуги в области метрологии</t>
  </si>
  <si>
    <t>ООО ЦЕНТР ИЗМЕРЕНИЙ</t>
  </si>
  <si>
    <t>2020-11</t>
  </si>
  <si>
    <t>Услуги гостиницы</t>
  </si>
  <si>
    <t>ООО "Гостиничный комплекс "Лебедь"</t>
  </si>
  <si>
    <t>2020-16</t>
  </si>
  <si>
    <t>Запрос предложений</t>
  </si>
  <si>
    <t>Текущий ремонт</t>
  </si>
  <si>
    <t>ООО СК "Азимут"</t>
  </si>
  <si>
    <t>№ А19/2210 от11.11.2019</t>
  </si>
  <si>
    <t>ООО "МосКомСтрой"</t>
  </si>
  <si>
    <t>№ МК19/0912 от 20.12.2019</t>
  </si>
  <si>
    <t>№ А19/0912 от 23.12.2019</t>
  </si>
  <si>
    <t>№ МК19/0912-01 от 23.12.2019</t>
  </si>
  <si>
    <t>№ МК20/0302-01 от 17.02.2020</t>
  </si>
  <si>
    <t>№ МК20/0302 от 17.02.2020</t>
  </si>
  <si>
    <t>№ МК20/0302-02 от 17.02.2020</t>
  </si>
  <si>
    <t xml:space="preserve">№ МК20/0302-03 от 17.02.2020 </t>
  </si>
  <si>
    <t>ООО "СтройИнвестКомплект"</t>
  </si>
  <si>
    <t>№ СК20/1402-01 от 25.02.2020</t>
  </si>
  <si>
    <t>№ МК20/1702 от 15.03.2020</t>
  </si>
  <si>
    <t>№ МК20/2102 от 03.03.2020</t>
  </si>
  <si>
    <t>№ МК20/0303 от 18.03.2020</t>
  </si>
  <si>
    <t>ООО "СтройТехПром"</t>
  </si>
  <si>
    <t>№ СТ20/1003 от 24.03.2020</t>
  </si>
  <si>
    <t>ООО "СпецЭкоСтрой"</t>
  </si>
  <si>
    <t>№ СЭ20/1003 от 24.03.2020</t>
  </si>
  <si>
    <t>№ СЭ20/1003 -01 от 24.03.2020</t>
  </si>
  <si>
    <t>№ СТ20/2703 от 07.04.2020</t>
  </si>
  <si>
    <t>№ СТ20/2303 от 03.04.2020</t>
  </si>
  <si>
    <t>ООО "СТРОЙПРОЕКТМОНТАЖ"</t>
  </si>
  <si>
    <t>№ СМ20/2505 от 10.06.2020</t>
  </si>
  <si>
    <t>№ СК20/0805 от 25.05.2020</t>
  </si>
  <si>
    <t>№ СЭ20/2505 от 10.06.2020</t>
  </si>
  <si>
    <t>№ СТ20/1408-01 от 28.08.2020</t>
  </si>
  <si>
    <t>№ СТ20/2610 от 06.11.2020</t>
  </si>
  <si>
    <t>№ СТ20/1408-02 от 28.08.2020</t>
  </si>
  <si>
    <t>№ СМ20/2008 от 01.09.2020</t>
  </si>
  <si>
    <t>№ СТ20/3108 от 14.09.2020</t>
  </si>
  <si>
    <t>№ СК20/3010 от 10.11.2020</t>
  </si>
  <si>
    <t>№ СК/202310 от 03.11.2020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</si>
</sst>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8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3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 shrinkToFi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/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АКТ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E15"/>
  <sheetViews>
    <sheetView zoomScaleNormal="100" workbookViewId="0">
      <selection activeCell="F23" sqref="F23"/>
    </sheetView>
  </sheetViews>
  <sheetFormatPr defaultColWidth="8.88671875" defaultRowHeight="14.4" x14ac:dyDescent="0.3"/>
  <cols>
    <col min="1" max="1" width="61.5546875" style="4" customWidth="1"/>
    <col min="2" max="2" width="21.109375" style="4" customWidth="1"/>
    <col min="3" max="3" width="21.5546875" style="4" customWidth="1"/>
    <col min="4" max="4" width="23.5546875" style="4" customWidth="1"/>
    <col min="5" max="5" width="14.33203125" style="4" customWidth="1"/>
    <col min="6" max="8" width="19" style="4" customWidth="1"/>
    <col min="9" max="16384" width="8.88671875" style="4"/>
  </cols>
  <sheetData>
    <row r="1" spans="1:5" x14ac:dyDescent="0.3">
      <c r="E1" s="1" t="s">
        <v>0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3</v>
      </c>
    </row>
    <row r="6" spans="1:5" x14ac:dyDescent="0.3">
      <c r="B6" s="60" t="s">
        <v>320</v>
      </c>
      <c r="C6" s="61"/>
      <c r="D6" s="61"/>
    </row>
    <row r="7" spans="1:5" ht="26.25" customHeight="1" x14ac:dyDescent="0.3">
      <c r="B7" s="62" t="s">
        <v>315</v>
      </c>
      <c r="C7" s="63"/>
      <c r="D7" s="63"/>
    </row>
    <row r="8" spans="1:5" ht="15" x14ac:dyDescent="0.25">
      <c r="B8" s="2"/>
    </row>
    <row r="9" spans="1:5" ht="52.8" x14ac:dyDescent="0.3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</row>
    <row r="10" spans="1:5" ht="15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30.6" customHeight="1" x14ac:dyDescent="0.3">
      <c r="A11" s="21" t="s">
        <v>282</v>
      </c>
      <c r="B11" s="24" t="s">
        <v>283</v>
      </c>
      <c r="C11" s="25" t="s">
        <v>287</v>
      </c>
      <c r="D11" s="21" t="s">
        <v>291</v>
      </c>
      <c r="E11" s="21">
        <v>180.64</v>
      </c>
    </row>
    <row r="12" spans="1:5" ht="30.6" customHeight="1" x14ac:dyDescent="0.3">
      <c r="A12" s="21" t="s">
        <v>282</v>
      </c>
      <c r="B12" s="24" t="s">
        <v>284</v>
      </c>
      <c r="C12" s="24" t="s">
        <v>288</v>
      </c>
      <c r="D12" s="21" t="s">
        <v>291</v>
      </c>
      <c r="E12" s="21">
        <v>207.73</v>
      </c>
    </row>
    <row r="13" spans="1:5" ht="30.6" customHeight="1" x14ac:dyDescent="0.3">
      <c r="A13" s="21" t="s">
        <v>282</v>
      </c>
      <c r="B13" s="24" t="s">
        <v>285</v>
      </c>
      <c r="C13" s="25" t="s">
        <v>289</v>
      </c>
      <c r="D13" s="21" t="s">
        <v>291</v>
      </c>
      <c r="E13" s="26">
        <v>218.12</v>
      </c>
    </row>
    <row r="14" spans="1:5" ht="30.6" customHeight="1" x14ac:dyDescent="0.3">
      <c r="A14" s="21" t="s">
        <v>282</v>
      </c>
      <c r="B14" s="24" t="s">
        <v>286</v>
      </c>
      <c r="C14" s="24" t="s">
        <v>290</v>
      </c>
      <c r="D14" s="21" t="s">
        <v>291</v>
      </c>
      <c r="E14" s="26">
        <v>218.12</v>
      </c>
    </row>
    <row r="15" spans="1:5" ht="26.4" x14ac:dyDescent="0.3">
      <c r="A15" s="37" t="s">
        <v>282</v>
      </c>
      <c r="B15" s="24" t="s">
        <v>333</v>
      </c>
      <c r="C15" s="24" t="s">
        <v>334</v>
      </c>
      <c r="D15" s="37" t="s">
        <v>291</v>
      </c>
      <c r="E15" s="26">
        <v>218.12</v>
      </c>
    </row>
  </sheetData>
  <mergeCells count="2"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12"/>
  <sheetViews>
    <sheetView topLeftCell="A2" zoomScale="115" zoomScaleNormal="115" workbookViewId="0">
      <selection activeCell="E15" sqref="E15"/>
    </sheetView>
  </sheetViews>
  <sheetFormatPr defaultRowHeight="14.4" x14ac:dyDescent="0.3"/>
  <cols>
    <col min="1" max="3" width="19.5546875" customWidth="1"/>
    <col min="4" max="6" width="21.109375" customWidth="1"/>
    <col min="7" max="10" width="13.6640625" customWidth="1"/>
  </cols>
  <sheetData>
    <row r="1" spans="1:6" x14ac:dyDescent="0.3">
      <c r="F1" s="1" t="s">
        <v>187</v>
      </c>
    </row>
    <row r="2" spans="1:6" x14ac:dyDescent="0.3">
      <c r="F2" s="1" t="s">
        <v>1</v>
      </c>
    </row>
    <row r="3" spans="1:6" x14ac:dyDescent="0.3">
      <c r="F3" s="1" t="s">
        <v>2</v>
      </c>
    </row>
    <row r="4" spans="1:6" x14ac:dyDescent="0.3">
      <c r="F4" s="1" t="s">
        <v>3</v>
      </c>
    </row>
    <row r="5" spans="1:6" x14ac:dyDescent="0.3">
      <c r="A5" s="15"/>
      <c r="C5" s="16" t="s">
        <v>132</v>
      </c>
    </row>
    <row r="6" spans="1:6" x14ac:dyDescent="0.3">
      <c r="A6" s="15"/>
      <c r="C6" s="16" t="s">
        <v>185</v>
      </c>
    </row>
    <row r="7" spans="1:6" x14ac:dyDescent="0.3">
      <c r="A7" s="15"/>
      <c r="C7" s="16" t="s">
        <v>186</v>
      </c>
    </row>
    <row r="8" spans="1:6" x14ac:dyDescent="0.3">
      <c r="A8" s="15"/>
      <c r="B8" s="60" t="s">
        <v>325</v>
      </c>
      <c r="C8" s="73"/>
      <c r="D8" s="73"/>
    </row>
    <row r="9" spans="1:6" ht="15.75" thickBot="1" x14ac:dyDescent="0.3"/>
    <row r="10" spans="1:6" ht="93" thickBot="1" x14ac:dyDescent="0.35">
      <c r="A10" s="8" t="s">
        <v>175</v>
      </c>
      <c r="B10" s="9" t="s">
        <v>176</v>
      </c>
      <c r="C10" s="9" t="s">
        <v>181</v>
      </c>
      <c r="D10" s="9" t="s">
        <v>182</v>
      </c>
      <c r="E10" s="9" t="s">
        <v>183</v>
      </c>
      <c r="F10" s="9" t="s">
        <v>184</v>
      </c>
    </row>
    <row r="11" spans="1:6" ht="15.75" thickBot="1" x14ac:dyDescent="0.3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</row>
    <row r="12" spans="1:6" ht="154.5" customHeight="1" thickBot="1" x14ac:dyDescent="0.35">
      <c r="A12" s="10" t="s">
        <v>295</v>
      </c>
      <c r="B12" s="11" t="s">
        <v>296</v>
      </c>
      <c r="C12" s="11" t="s">
        <v>310</v>
      </c>
      <c r="D12" s="11" t="s">
        <v>293</v>
      </c>
      <c r="E12" s="11" t="s">
        <v>293</v>
      </c>
      <c r="F12" s="11" t="s">
        <v>310</v>
      </c>
    </row>
  </sheetData>
  <mergeCells count="1">
    <mergeCell ref="B8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3"/>
  <sheetViews>
    <sheetView zoomScale="115" zoomScaleNormal="115" workbookViewId="0">
      <selection activeCell="A14" sqref="A14:XFD14"/>
    </sheetView>
  </sheetViews>
  <sheetFormatPr defaultRowHeight="14.4" x14ac:dyDescent="0.3"/>
  <cols>
    <col min="1" max="1" width="19.5546875" customWidth="1"/>
    <col min="2" max="2" width="13.88671875" customWidth="1"/>
    <col min="3" max="3" width="15.88671875" customWidth="1"/>
    <col min="4" max="6" width="21.109375" customWidth="1"/>
    <col min="7" max="10" width="13.6640625" customWidth="1"/>
  </cols>
  <sheetData>
    <row r="1" spans="1:10" x14ac:dyDescent="0.3">
      <c r="F1" s="1" t="s">
        <v>188</v>
      </c>
    </row>
    <row r="2" spans="1:10" x14ac:dyDescent="0.3">
      <c r="F2" s="1" t="s">
        <v>1</v>
      </c>
    </row>
    <row r="3" spans="1:10" x14ac:dyDescent="0.3">
      <c r="F3" s="1" t="s">
        <v>2</v>
      </c>
    </row>
    <row r="4" spans="1:10" x14ac:dyDescent="0.3">
      <c r="F4" s="1" t="s">
        <v>3</v>
      </c>
    </row>
    <row r="5" spans="1:10" x14ac:dyDescent="0.3">
      <c r="A5" s="15"/>
      <c r="C5" s="60" t="s">
        <v>98</v>
      </c>
      <c r="D5" s="61"/>
      <c r="E5" s="61"/>
    </row>
    <row r="6" spans="1:10" x14ac:dyDescent="0.3">
      <c r="A6" s="15"/>
      <c r="C6" s="60" t="s">
        <v>189</v>
      </c>
      <c r="D6" s="61"/>
      <c r="E6" s="61"/>
    </row>
    <row r="7" spans="1:10" ht="28.5" customHeight="1" x14ac:dyDescent="0.3">
      <c r="A7" s="15"/>
      <c r="C7" s="62" t="s">
        <v>319</v>
      </c>
      <c r="D7" s="63"/>
      <c r="E7" s="63"/>
    </row>
    <row r="8" spans="1:10" ht="15.75" thickBot="1" x14ac:dyDescent="0.3">
      <c r="C8" s="15"/>
    </row>
    <row r="9" spans="1:10" ht="52.95" customHeight="1" thickBot="1" x14ac:dyDescent="0.35">
      <c r="A9" s="65" t="s">
        <v>190</v>
      </c>
      <c r="B9" s="67" t="s">
        <v>191</v>
      </c>
      <c r="C9" s="69"/>
      <c r="D9" s="67" t="s">
        <v>192</v>
      </c>
      <c r="E9" s="68"/>
      <c r="F9" s="69"/>
      <c r="G9" s="67" t="s">
        <v>193</v>
      </c>
      <c r="H9" s="69"/>
      <c r="I9" s="67" t="s">
        <v>194</v>
      </c>
      <c r="J9" s="69"/>
    </row>
    <row r="10" spans="1:10" ht="28.2" customHeight="1" thickBot="1" x14ac:dyDescent="0.35">
      <c r="A10" s="74"/>
      <c r="B10" s="65" t="s">
        <v>195</v>
      </c>
      <c r="C10" s="65" t="s">
        <v>196</v>
      </c>
      <c r="D10" s="67" t="s">
        <v>197</v>
      </c>
      <c r="E10" s="69"/>
      <c r="F10" s="65" t="s">
        <v>198</v>
      </c>
      <c r="G10" s="65" t="s">
        <v>199</v>
      </c>
      <c r="H10" s="65" t="s">
        <v>196</v>
      </c>
      <c r="I10" s="65" t="s">
        <v>200</v>
      </c>
      <c r="J10" s="65" t="s">
        <v>201</v>
      </c>
    </row>
    <row r="11" spans="1:10" ht="40.200000000000003" thickBot="1" x14ac:dyDescent="0.35">
      <c r="A11" s="66"/>
      <c r="B11" s="66"/>
      <c r="C11" s="66"/>
      <c r="D11" s="11" t="s">
        <v>202</v>
      </c>
      <c r="E11" s="11" t="s">
        <v>203</v>
      </c>
      <c r="F11" s="66"/>
      <c r="G11" s="66"/>
      <c r="H11" s="66"/>
      <c r="I11" s="66"/>
      <c r="J11" s="66"/>
    </row>
    <row r="12" spans="1:10" ht="15.75" thickBot="1" x14ac:dyDescent="0.3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0" ht="118.5" customHeight="1" thickBot="1" x14ac:dyDescent="0.35">
      <c r="A13" s="12" t="s">
        <v>292</v>
      </c>
      <c r="B13" s="23" t="s">
        <v>293</v>
      </c>
      <c r="C13" s="23" t="s">
        <v>293</v>
      </c>
      <c r="D13" s="23" t="s">
        <v>293</v>
      </c>
      <c r="E13" s="23" t="s">
        <v>293</v>
      </c>
      <c r="F13" s="23" t="s">
        <v>293</v>
      </c>
      <c r="G13" s="23" t="s">
        <v>293</v>
      </c>
      <c r="H13" s="23" t="s">
        <v>293</v>
      </c>
      <c r="I13" s="23" t="s">
        <v>293</v>
      </c>
      <c r="J13" s="23" t="s">
        <v>293</v>
      </c>
    </row>
  </sheetData>
  <mergeCells count="16">
    <mergeCell ref="C5:E5"/>
    <mergeCell ref="C6:E6"/>
    <mergeCell ref="C7:E7"/>
    <mergeCell ref="H10:H11"/>
    <mergeCell ref="I10:I11"/>
    <mergeCell ref="J10:J11"/>
    <mergeCell ref="A9:A11"/>
    <mergeCell ref="B9:C9"/>
    <mergeCell ref="D9:F9"/>
    <mergeCell ref="G9:H9"/>
    <mergeCell ref="I9:J9"/>
    <mergeCell ref="B10:B11"/>
    <mergeCell ref="C10:C11"/>
    <mergeCell ref="D10:E10"/>
    <mergeCell ref="F10:F11"/>
    <mergeCell ref="G10:G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3"/>
  <sheetViews>
    <sheetView zoomScaleNormal="100" workbookViewId="0">
      <selection activeCell="F13" sqref="F13"/>
    </sheetView>
  </sheetViews>
  <sheetFormatPr defaultRowHeight="14.4" x14ac:dyDescent="0.3"/>
  <cols>
    <col min="1" max="1" width="58.6640625" customWidth="1"/>
    <col min="2" max="2" width="28.6640625" customWidth="1"/>
    <col min="3" max="3" width="33.88671875" customWidth="1"/>
    <col min="4" max="6" width="21.109375" customWidth="1"/>
    <col min="7" max="10" width="13.6640625" customWidth="1"/>
  </cols>
  <sheetData>
    <row r="1" spans="1:3" x14ac:dyDescent="0.3">
      <c r="C1" s="1" t="s">
        <v>204</v>
      </c>
    </row>
    <row r="2" spans="1:3" x14ac:dyDescent="0.3">
      <c r="C2" s="1" t="s">
        <v>1</v>
      </c>
    </row>
    <row r="3" spans="1:3" x14ac:dyDescent="0.3">
      <c r="C3" s="1" t="s">
        <v>2</v>
      </c>
    </row>
    <row r="4" spans="1:3" x14ac:dyDescent="0.3">
      <c r="C4" s="1" t="s">
        <v>3</v>
      </c>
    </row>
    <row r="5" spans="1:3" s="18" customFormat="1" x14ac:dyDescent="0.3">
      <c r="A5" s="15"/>
      <c r="B5" s="15" t="s">
        <v>98</v>
      </c>
    </row>
    <row r="6" spans="1:3" s="18" customFormat="1" x14ac:dyDescent="0.3">
      <c r="A6" s="15"/>
      <c r="B6" s="15" t="s">
        <v>205</v>
      </c>
    </row>
    <row r="7" spans="1:3" s="18" customFormat="1" x14ac:dyDescent="0.3">
      <c r="B7" s="15" t="s">
        <v>206</v>
      </c>
    </row>
    <row r="8" spans="1:3" s="18" customFormat="1" x14ac:dyDescent="0.3">
      <c r="B8" s="15" t="s">
        <v>331</v>
      </c>
    </row>
    <row r="9" spans="1:3" s="18" customFormat="1" ht="15" x14ac:dyDescent="0.25">
      <c r="B9" s="15"/>
    </row>
    <row r="10" spans="1:3" s="18" customFormat="1" ht="15.75" thickBot="1" x14ac:dyDescent="0.3">
      <c r="B10" s="15"/>
    </row>
    <row r="11" spans="1:3" ht="104.4" customHeight="1" thickBot="1" x14ac:dyDescent="0.35">
      <c r="A11" s="8" t="s">
        <v>207</v>
      </c>
      <c r="B11" s="9" t="s">
        <v>208</v>
      </c>
      <c r="C11" s="9" t="s">
        <v>209</v>
      </c>
    </row>
    <row r="12" spans="1:3" ht="15.75" thickBot="1" x14ac:dyDescent="0.3">
      <c r="A12" s="10">
        <v>1</v>
      </c>
      <c r="B12" s="11">
        <v>2</v>
      </c>
      <c r="C12" s="11">
        <v>3</v>
      </c>
    </row>
    <row r="13" spans="1:3" ht="167.4" customHeight="1" thickBot="1" x14ac:dyDescent="0.35">
      <c r="A13" s="10" t="s">
        <v>311</v>
      </c>
      <c r="B13" s="11" t="s">
        <v>312</v>
      </c>
      <c r="C13" s="1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"/>
  <sheetViews>
    <sheetView zoomScale="85" zoomScaleNormal="85" workbookViewId="0">
      <selection activeCell="F14" sqref="F14"/>
    </sheetView>
  </sheetViews>
  <sheetFormatPr defaultRowHeight="14.4" x14ac:dyDescent="0.3"/>
  <cols>
    <col min="1" max="1" width="18.44140625" customWidth="1"/>
    <col min="2" max="2" width="26.88671875" customWidth="1"/>
    <col min="3" max="9" width="18.44140625" customWidth="1"/>
    <col min="10" max="10" width="13.6640625" customWidth="1"/>
  </cols>
  <sheetData>
    <row r="1" spans="1:9" x14ac:dyDescent="0.3">
      <c r="I1" s="1" t="s">
        <v>210</v>
      </c>
    </row>
    <row r="2" spans="1:9" x14ac:dyDescent="0.3">
      <c r="I2" s="1" t="s">
        <v>1</v>
      </c>
    </row>
    <row r="3" spans="1:9" x14ac:dyDescent="0.3">
      <c r="I3" s="1" t="s">
        <v>2</v>
      </c>
    </row>
    <row r="4" spans="1:9" x14ac:dyDescent="0.3">
      <c r="I4" s="1" t="s">
        <v>3</v>
      </c>
    </row>
    <row r="5" spans="1:9" ht="15" x14ac:dyDescent="0.25">
      <c r="B5" s="15"/>
    </row>
    <row r="6" spans="1:9" x14ac:dyDescent="0.3">
      <c r="D6" s="15" t="s">
        <v>98</v>
      </c>
    </row>
    <row r="7" spans="1:9" x14ac:dyDescent="0.3">
      <c r="D7" s="15" t="s">
        <v>211</v>
      </c>
    </row>
    <row r="8" spans="1:9" x14ac:dyDescent="0.3">
      <c r="D8" s="15" t="s">
        <v>212</v>
      </c>
    </row>
    <row r="9" spans="1:9" ht="28.5" customHeight="1" x14ac:dyDescent="0.3">
      <c r="D9" s="62" t="s">
        <v>318</v>
      </c>
      <c r="E9" s="78"/>
      <c r="F9" s="78"/>
      <c r="G9" s="36"/>
    </row>
    <row r="10" spans="1:9" ht="15" x14ac:dyDescent="0.25">
      <c r="D10" s="15"/>
    </row>
    <row r="11" spans="1:9" ht="15.75" thickBot="1" x14ac:dyDescent="0.3">
      <c r="B11" s="15"/>
    </row>
    <row r="12" spans="1:9" ht="145.19999999999999" customHeight="1" thickBot="1" x14ac:dyDescent="0.35">
      <c r="A12" s="8" t="s">
        <v>213</v>
      </c>
      <c r="B12" s="9" t="s">
        <v>175</v>
      </c>
      <c r="C12" s="9" t="s">
        <v>176</v>
      </c>
      <c r="D12" s="9" t="s">
        <v>214</v>
      </c>
      <c r="E12" s="9" t="s">
        <v>215</v>
      </c>
      <c r="F12" s="9" t="s">
        <v>216</v>
      </c>
      <c r="G12" s="9" t="s">
        <v>217</v>
      </c>
      <c r="H12" s="9" t="s">
        <v>218</v>
      </c>
      <c r="I12" s="9" t="s">
        <v>219</v>
      </c>
    </row>
    <row r="13" spans="1:9" ht="15.75" thickBot="1" x14ac:dyDescent="0.3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</row>
    <row r="14" spans="1:9" ht="136.19999999999999" customHeight="1" thickBot="1" x14ac:dyDescent="0.35">
      <c r="A14" s="10" t="s">
        <v>292</v>
      </c>
      <c r="B14" s="11" t="s">
        <v>295</v>
      </c>
      <c r="C14" s="11" t="s">
        <v>296</v>
      </c>
      <c r="D14" s="11" t="s">
        <v>313</v>
      </c>
      <c r="E14" s="23" t="s">
        <v>313</v>
      </c>
      <c r="F14" s="23" t="s">
        <v>313</v>
      </c>
      <c r="G14" s="23" t="s">
        <v>313</v>
      </c>
      <c r="H14" s="23" t="s">
        <v>313</v>
      </c>
      <c r="I14" s="23" t="s">
        <v>313</v>
      </c>
    </row>
  </sheetData>
  <mergeCells count="1">
    <mergeCell ref="D9:F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5" zoomScaleNormal="55" workbookViewId="0">
      <selection activeCell="Y15" sqref="Y15"/>
    </sheetView>
  </sheetViews>
  <sheetFormatPr defaultRowHeight="14.4" x14ac:dyDescent="0.3"/>
  <cols>
    <col min="1" max="1" width="9.109375" customWidth="1"/>
    <col min="2" max="2" width="36.33203125" customWidth="1"/>
    <col min="3" max="4" width="9.5546875" customWidth="1"/>
    <col min="5" max="5" width="13.33203125" customWidth="1"/>
    <col min="6" max="6" width="10.44140625" customWidth="1"/>
    <col min="7" max="11" width="8.6640625" customWidth="1"/>
    <col min="12" max="12" width="11.88671875" customWidth="1"/>
    <col min="13" max="13" width="12.33203125" customWidth="1"/>
    <col min="14" max="16" width="8.6640625" customWidth="1"/>
    <col min="17" max="18" width="10.88671875" customWidth="1"/>
    <col min="19" max="19" width="10.6640625" customWidth="1"/>
    <col min="20" max="20" width="11.6640625" customWidth="1"/>
  </cols>
  <sheetData>
    <row r="1" spans="1:20" x14ac:dyDescent="0.3">
      <c r="T1" s="1" t="s">
        <v>220</v>
      </c>
    </row>
    <row r="2" spans="1:20" x14ac:dyDescent="0.3">
      <c r="T2" s="1" t="s">
        <v>1</v>
      </c>
    </row>
    <row r="3" spans="1:20" x14ac:dyDescent="0.3">
      <c r="T3" s="1" t="s">
        <v>2</v>
      </c>
    </row>
    <row r="4" spans="1:20" x14ac:dyDescent="0.3">
      <c r="T4" s="1" t="s">
        <v>3</v>
      </c>
    </row>
    <row r="5" spans="1:20" x14ac:dyDescent="0.3">
      <c r="H5" s="16" t="s">
        <v>221</v>
      </c>
    </row>
    <row r="6" spans="1:20" x14ac:dyDescent="0.3">
      <c r="H6" s="16" t="s">
        <v>323</v>
      </c>
    </row>
    <row r="7" spans="1:20" x14ac:dyDescent="0.3">
      <c r="H7" s="16" t="s">
        <v>336</v>
      </c>
    </row>
    <row r="8" spans="1:20" x14ac:dyDescent="0.3">
      <c r="H8" s="16" t="s">
        <v>324</v>
      </c>
    </row>
    <row r="9" spans="1:20" ht="15.75" thickBot="1" x14ac:dyDescent="0.3"/>
    <row r="10" spans="1:20" ht="77.400000000000006" customHeight="1" thickBot="1" x14ac:dyDescent="0.35">
      <c r="A10" s="65" t="s">
        <v>9</v>
      </c>
      <c r="B10" s="65" t="s">
        <v>10</v>
      </c>
      <c r="C10" s="67" t="s">
        <v>222</v>
      </c>
      <c r="D10" s="69"/>
      <c r="E10" s="79" t="s">
        <v>223</v>
      </c>
      <c r="F10" s="80"/>
      <c r="G10" s="67" t="s">
        <v>224</v>
      </c>
      <c r="H10" s="68"/>
      <c r="I10" s="68"/>
      <c r="J10" s="69"/>
      <c r="K10" s="67" t="s">
        <v>225</v>
      </c>
      <c r="L10" s="68"/>
      <c r="M10" s="69"/>
      <c r="N10" s="79" t="s">
        <v>226</v>
      </c>
      <c r="O10" s="80"/>
      <c r="P10" s="67" t="s">
        <v>227</v>
      </c>
      <c r="Q10" s="68"/>
      <c r="R10" s="68"/>
      <c r="S10" s="68"/>
      <c r="T10" s="69"/>
    </row>
    <row r="11" spans="1:20" ht="62.4" customHeight="1" thickBot="1" x14ac:dyDescent="0.35">
      <c r="A11" s="74"/>
      <c r="B11" s="74"/>
      <c r="C11" s="65" t="s">
        <v>228</v>
      </c>
      <c r="D11" s="65" t="s">
        <v>229</v>
      </c>
      <c r="E11" s="81"/>
      <c r="F11" s="82"/>
      <c r="G11" s="67" t="s">
        <v>230</v>
      </c>
      <c r="H11" s="69"/>
      <c r="I11" s="67" t="s">
        <v>231</v>
      </c>
      <c r="J11" s="69"/>
      <c r="K11" s="67" t="s">
        <v>232</v>
      </c>
      <c r="L11" s="68"/>
      <c r="M11" s="69"/>
      <c r="N11" s="81"/>
      <c r="O11" s="82"/>
      <c r="P11" s="65" t="s">
        <v>233</v>
      </c>
      <c r="Q11" s="65" t="s">
        <v>234</v>
      </c>
      <c r="R11" s="65" t="s">
        <v>235</v>
      </c>
      <c r="S11" s="65" t="s">
        <v>236</v>
      </c>
      <c r="T11" s="65" t="s">
        <v>237</v>
      </c>
    </row>
    <row r="12" spans="1:20" ht="106.2" thickBot="1" x14ac:dyDescent="0.35">
      <c r="A12" s="66"/>
      <c r="B12" s="66"/>
      <c r="C12" s="66"/>
      <c r="D12" s="66"/>
      <c r="E12" s="11" t="s">
        <v>238</v>
      </c>
      <c r="F12" s="11" t="s">
        <v>239</v>
      </c>
      <c r="G12" s="11" t="s">
        <v>240</v>
      </c>
      <c r="H12" s="11" t="s">
        <v>92</v>
      </c>
      <c r="I12" s="11" t="s">
        <v>240</v>
      </c>
      <c r="J12" s="11" t="s">
        <v>92</v>
      </c>
      <c r="K12" s="11" t="s">
        <v>241</v>
      </c>
      <c r="L12" s="11" t="s">
        <v>230</v>
      </c>
      <c r="M12" s="11" t="s">
        <v>231</v>
      </c>
      <c r="N12" s="11" t="s">
        <v>228</v>
      </c>
      <c r="O12" s="11" t="s">
        <v>242</v>
      </c>
      <c r="P12" s="66"/>
      <c r="Q12" s="66"/>
      <c r="R12" s="66"/>
      <c r="S12" s="66"/>
      <c r="T12" s="66"/>
    </row>
    <row r="13" spans="1:20" ht="15" thickBot="1" x14ac:dyDescent="0.35">
      <c r="A13" s="10">
        <v>1</v>
      </c>
      <c r="B13" s="13" t="s">
        <v>243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</row>
    <row r="14" spans="1:20" ht="85.95" customHeight="1" thickBot="1" x14ac:dyDescent="0.35">
      <c r="A14" s="10">
        <v>2</v>
      </c>
      <c r="B14" s="13" t="s">
        <v>244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ht="96.6" customHeight="1" thickBot="1" x14ac:dyDescent="0.35">
      <c r="A15" s="10"/>
      <c r="B15" s="13" t="s">
        <v>245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ht="15" thickBot="1" x14ac:dyDescent="0.35">
      <c r="A16" s="20">
        <v>43467</v>
      </c>
      <c r="B16" s="13"/>
      <c r="C16" s="2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5" thickBot="1" x14ac:dyDescent="0.35">
      <c r="A17" s="10">
        <v>3</v>
      </c>
      <c r="B17" s="13" t="s">
        <v>246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ht="15" thickBot="1" x14ac:dyDescent="0.35">
      <c r="A18" s="20">
        <v>43468</v>
      </c>
      <c r="B18" s="13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7" thickBot="1" x14ac:dyDescent="0.35">
      <c r="A19" s="10">
        <v>4</v>
      </c>
      <c r="B19" s="13" t="s">
        <v>247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</row>
    <row r="20" spans="1:20" ht="15" thickBot="1" x14ac:dyDescent="0.35">
      <c r="A20" s="20">
        <v>43469</v>
      </c>
      <c r="B20" s="13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27" thickBot="1" x14ac:dyDescent="0.35">
      <c r="A21" s="10">
        <v>5</v>
      </c>
      <c r="B21" s="13" t="s">
        <v>248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ht="15" thickBot="1" x14ac:dyDescent="0.35">
      <c r="A22" s="20">
        <v>43470</v>
      </c>
      <c r="B22" s="13"/>
      <c r="C22" s="2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27" thickBot="1" x14ac:dyDescent="0.35">
      <c r="A23" s="10">
        <v>6</v>
      </c>
      <c r="B23" s="13" t="s">
        <v>249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ht="15" thickBot="1" x14ac:dyDescent="0.35">
      <c r="A24" s="20">
        <v>43471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</sheetData>
  <mergeCells count="18">
    <mergeCell ref="A10:A12"/>
    <mergeCell ref="B10:B12"/>
    <mergeCell ref="C10:D10"/>
    <mergeCell ref="E10:F11"/>
    <mergeCell ref="G10:J10"/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V64"/>
  <sheetViews>
    <sheetView topLeftCell="D39" zoomScale="70" zoomScaleNormal="70" workbookViewId="0">
      <selection sqref="A1:V64"/>
    </sheetView>
  </sheetViews>
  <sheetFormatPr defaultRowHeight="14.4" x14ac:dyDescent="0.3"/>
  <cols>
    <col min="1" max="1" width="9.109375" customWidth="1"/>
    <col min="2" max="2" width="10.6640625" customWidth="1"/>
    <col min="3" max="4" width="9.5546875" customWidth="1"/>
    <col min="5" max="5" width="10.33203125" customWidth="1"/>
    <col min="6" max="6" width="9.33203125" customWidth="1"/>
    <col min="7" max="7" width="11.6640625" customWidth="1"/>
    <col min="8" max="9" width="8.6640625" customWidth="1"/>
    <col min="10" max="10" width="10.44140625" customWidth="1"/>
    <col min="11" max="11" width="12.109375" customWidth="1"/>
    <col min="12" max="12" width="15.77734375" customWidth="1"/>
    <col min="13" max="13" width="12.33203125" customWidth="1"/>
    <col min="14" max="14" width="12.44140625" customWidth="1"/>
    <col min="15" max="15" width="8.6640625" customWidth="1"/>
    <col min="16" max="16" width="43.5546875" customWidth="1"/>
    <col min="17" max="18" width="10.88671875" customWidth="1"/>
    <col min="19" max="19" width="13.33203125" customWidth="1"/>
    <col min="20" max="20" width="15.5546875" customWidth="1"/>
    <col min="21" max="21" width="37.77734375" customWidth="1"/>
    <col min="22" max="22" width="21.44140625" customWidth="1"/>
  </cols>
  <sheetData>
    <row r="1" spans="1:22" x14ac:dyDescent="0.3">
      <c r="T1" s="1" t="s">
        <v>250</v>
      </c>
    </row>
    <row r="2" spans="1:22" x14ac:dyDescent="0.3">
      <c r="T2" s="1" t="s">
        <v>1</v>
      </c>
    </row>
    <row r="3" spans="1:22" x14ac:dyDescent="0.3">
      <c r="T3" s="1" t="s">
        <v>2</v>
      </c>
    </row>
    <row r="4" spans="1:22" x14ac:dyDescent="0.3">
      <c r="T4" s="1" t="s">
        <v>3</v>
      </c>
    </row>
    <row r="5" spans="1:22" s="35" customFormat="1" x14ac:dyDescent="0.3">
      <c r="H5" s="34"/>
    </row>
    <row r="6" spans="1:22" s="35" customFormat="1" x14ac:dyDescent="0.3">
      <c r="H6" s="34" t="s">
        <v>98</v>
      </c>
    </row>
    <row r="7" spans="1:22" s="35" customFormat="1" x14ac:dyDescent="0.3">
      <c r="H7" s="34" t="s">
        <v>251</v>
      </c>
    </row>
    <row r="8" spans="1:22" s="35" customFormat="1" x14ac:dyDescent="0.3">
      <c r="H8" s="34" t="s">
        <v>252</v>
      </c>
    </row>
    <row r="9" spans="1:22" s="35" customFormat="1" x14ac:dyDescent="0.3">
      <c r="H9" s="34" t="s">
        <v>326</v>
      </c>
    </row>
    <row r="10" spans="1:22" s="35" customFormat="1" x14ac:dyDescent="0.3">
      <c r="H10" s="34"/>
    </row>
    <row r="11" spans="1:22" s="35" customFormat="1" ht="15" thickBot="1" x14ac:dyDescent="0.35"/>
    <row r="12" spans="1:22" s="35" customFormat="1" ht="15" thickBot="1" x14ac:dyDescent="0.35">
      <c r="A12" s="65" t="s">
        <v>9</v>
      </c>
      <c r="B12" s="65" t="s">
        <v>253</v>
      </c>
      <c r="C12" s="67" t="s">
        <v>254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65" t="s">
        <v>255</v>
      </c>
      <c r="Q12" s="65" t="s">
        <v>256</v>
      </c>
      <c r="R12" s="65" t="s">
        <v>257</v>
      </c>
      <c r="S12" s="65" t="s">
        <v>258</v>
      </c>
      <c r="T12" s="65" t="s">
        <v>259</v>
      </c>
      <c r="U12" s="65" t="s">
        <v>260</v>
      </c>
      <c r="V12" s="65" t="s">
        <v>261</v>
      </c>
    </row>
    <row r="13" spans="1:22" s="35" customFormat="1" ht="15" thickBot="1" x14ac:dyDescent="0.35">
      <c r="A13" s="74"/>
      <c r="B13" s="74"/>
      <c r="C13" s="67" t="s">
        <v>262</v>
      </c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79" t="s">
        <v>263</v>
      </c>
      <c r="O13" s="80"/>
      <c r="P13" s="74"/>
      <c r="Q13" s="74"/>
      <c r="R13" s="74"/>
      <c r="S13" s="74"/>
      <c r="T13" s="74"/>
      <c r="U13" s="74"/>
      <c r="V13" s="74"/>
    </row>
    <row r="14" spans="1:22" s="35" customFormat="1" ht="15" thickBot="1" x14ac:dyDescent="0.35">
      <c r="A14" s="74"/>
      <c r="B14" s="74"/>
      <c r="C14" s="67" t="s">
        <v>264</v>
      </c>
      <c r="D14" s="68"/>
      <c r="E14" s="68"/>
      <c r="F14" s="68"/>
      <c r="G14" s="68"/>
      <c r="H14" s="68"/>
      <c r="I14" s="68"/>
      <c r="J14" s="68"/>
      <c r="K14" s="68"/>
      <c r="L14" s="69"/>
      <c r="M14" s="65" t="s">
        <v>265</v>
      </c>
      <c r="N14" s="81"/>
      <c r="O14" s="82"/>
      <c r="P14" s="74"/>
      <c r="Q14" s="74"/>
      <c r="R14" s="74"/>
      <c r="S14" s="74"/>
      <c r="T14" s="74"/>
      <c r="U14" s="74"/>
      <c r="V14" s="74"/>
    </row>
    <row r="15" spans="1:22" s="35" customFormat="1" ht="25.95" customHeight="1" thickBot="1" x14ac:dyDescent="0.35">
      <c r="A15" s="74"/>
      <c r="B15" s="74"/>
      <c r="C15" s="67" t="s">
        <v>266</v>
      </c>
      <c r="D15" s="68"/>
      <c r="E15" s="69"/>
      <c r="F15" s="67" t="s">
        <v>267</v>
      </c>
      <c r="G15" s="68"/>
      <c r="H15" s="69"/>
      <c r="I15" s="67" t="s">
        <v>268</v>
      </c>
      <c r="J15" s="69"/>
      <c r="K15" s="67" t="s">
        <v>269</v>
      </c>
      <c r="L15" s="69"/>
      <c r="M15" s="74"/>
      <c r="N15" s="65" t="s">
        <v>270</v>
      </c>
      <c r="O15" s="65" t="s">
        <v>271</v>
      </c>
      <c r="P15" s="74"/>
      <c r="Q15" s="74"/>
      <c r="R15" s="74"/>
      <c r="S15" s="74"/>
      <c r="T15" s="74"/>
      <c r="U15" s="74"/>
      <c r="V15" s="74"/>
    </row>
    <row r="16" spans="1:22" s="35" customFormat="1" ht="79.8" thickBot="1" x14ac:dyDescent="0.35">
      <c r="A16" s="66"/>
      <c r="B16" s="66"/>
      <c r="C16" s="55" t="s">
        <v>272</v>
      </c>
      <c r="D16" s="55" t="s">
        <v>273</v>
      </c>
      <c r="E16" s="55" t="s">
        <v>274</v>
      </c>
      <c r="F16" s="55" t="s">
        <v>275</v>
      </c>
      <c r="G16" s="55" t="s">
        <v>276</v>
      </c>
      <c r="H16" s="55" t="s">
        <v>277</v>
      </c>
      <c r="I16" s="55" t="s">
        <v>278</v>
      </c>
      <c r="J16" s="55" t="s">
        <v>279</v>
      </c>
      <c r="K16" s="55" t="s">
        <v>280</v>
      </c>
      <c r="L16" s="55" t="s">
        <v>281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s="35" customFormat="1" ht="15" thickBot="1" x14ac:dyDescent="0.35">
      <c r="A17" s="54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v>15</v>
      </c>
      <c r="P17" s="55">
        <v>16</v>
      </c>
      <c r="Q17" s="55">
        <v>17</v>
      </c>
      <c r="R17" s="55">
        <v>18</v>
      </c>
      <c r="S17" s="55">
        <v>19</v>
      </c>
      <c r="T17" s="55">
        <v>20</v>
      </c>
      <c r="U17" s="55">
        <v>21</v>
      </c>
      <c r="V17" s="55">
        <v>22</v>
      </c>
    </row>
    <row r="18" spans="1:22" s="35" customFormat="1" ht="20.399999999999999" customHeight="1" thickBot="1" x14ac:dyDescent="0.35">
      <c r="A18" s="8">
        <v>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56" t="s">
        <v>348</v>
      </c>
      <c r="O18" s="56"/>
      <c r="P18" s="8" t="s">
        <v>349</v>
      </c>
      <c r="Q18" s="8"/>
      <c r="R18" s="8"/>
      <c r="S18" s="8"/>
      <c r="T18" s="57">
        <v>300</v>
      </c>
      <c r="U18" s="8" t="s">
        <v>350</v>
      </c>
      <c r="V18" s="8" t="s">
        <v>351</v>
      </c>
    </row>
    <row r="19" spans="1:22" s="35" customFormat="1" ht="28.2" customHeight="1" thickBot="1" x14ac:dyDescent="0.35">
      <c r="A19" s="8">
        <v>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56" t="s">
        <v>348</v>
      </c>
      <c r="O19" s="56"/>
      <c r="P19" s="8" t="s">
        <v>352</v>
      </c>
      <c r="Q19" s="8"/>
      <c r="R19" s="8"/>
      <c r="S19" s="8"/>
      <c r="T19" s="57">
        <v>866.37518</v>
      </c>
      <c r="U19" s="8" t="s">
        <v>353</v>
      </c>
      <c r="V19" s="8" t="s">
        <v>354</v>
      </c>
    </row>
    <row r="20" spans="1:22" s="35" customFormat="1" ht="20.399999999999999" customHeight="1" thickBot="1" x14ac:dyDescent="0.35">
      <c r="A20" s="8">
        <v>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56" t="s">
        <v>348</v>
      </c>
      <c r="O20" s="56"/>
      <c r="P20" s="8" t="s">
        <v>355</v>
      </c>
      <c r="Q20" s="8"/>
      <c r="R20" s="8"/>
      <c r="S20" s="8"/>
      <c r="T20" s="57">
        <v>300</v>
      </c>
      <c r="U20" s="8" t="s">
        <v>356</v>
      </c>
      <c r="V20" s="8" t="s">
        <v>357</v>
      </c>
    </row>
    <row r="21" spans="1:22" s="35" customFormat="1" ht="20.399999999999999" customHeight="1" thickBot="1" x14ac:dyDescent="0.35">
      <c r="A21" s="8">
        <v>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56" t="s">
        <v>348</v>
      </c>
      <c r="O21" s="56"/>
      <c r="P21" s="8" t="s">
        <v>358</v>
      </c>
      <c r="Q21" s="8"/>
      <c r="R21" s="8"/>
      <c r="S21" s="8"/>
      <c r="T21" s="57">
        <v>1800</v>
      </c>
      <c r="U21" s="8" t="s">
        <v>359</v>
      </c>
      <c r="V21" s="8" t="s">
        <v>360</v>
      </c>
    </row>
    <row r="22" spans="1:22" s="35" customFormat="1" ht="28.8" customHeight="1" thickBot="1" x14ac:dyDescent="0.35">
      <c r="A22" s="8">
        <v>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56" t="s">
        <v>348</v>
      </c>
      <c r="O22" s="56"/>
      <c r="P22" s="8" t="s">
        <v>361</v>
      </c>
      <c r="Q22" s="8"/>
      <c r="R22" s="8"/>
      <c r="S22" s="8"/>
      <c r="T22" s="57">
        <v>440.96942999999999</v>
      </c>
      <c r="U22" s="8" t="s">
        <v>353</v>
      </c>
      <c r="V22" s="8" t="s">
        <v>362</v>
      </c>
    </row>
    <row r="23" spans="1:22" s="35" customFormat="1" ht="28.8" customHeight="1" thickBot="1" x14ac:dyDescent="0.35">
      <c r="A23" s="8">
        <v>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56"/>
      <c r="O23" s="56"/>
      <c r="P23" s="8" t="s">
        <v>363</v>
      </c>
      <c r="Q23" s="8"/>
      <c r="R23" s="8"/>
      <c r="S23" s="8"/>
      <c r="T23" s="57">
        <v>3000</v>
      </c>
      <c r="U23" s="8" t="s">
        <v>364</v>
      </c>
      <c r="V23" s="8" t="s">
        <v>365</v>
      </c>
    </row>
    <row r="24" spans="1:22" s="35" customFormat="1" ht="28.2" customHeight="1" thickBot="1" x14ac:dyDescent="0.35">
      <c r="A24" s="8">
        <v>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56" t="s">
        <v>348</v>
      </c>
      <c r="O24" s="56"/>
      <c r="P24" s="8" t="s">
        <v>366</v>
      </c>
      <c r="Q24" s="8"/>
      <c r="R24" s="8"/>
      <c r="S24" s="8"/>
      <c r="T24" s="57">
        <v>807.75431000000003</v>
      </c>
      <c r="U24" s="8" t="s">
        <v>353</v>
      </c>
      <c r="V24" s="8" t="s">
        <v>367</v>
      </c>
    </row>
    <row r="25" spans="1:22" s="35" customFormat="1" ht="20.399999999999999" customHeight="1" thickBot="1" x14ac:dyDescent="0.35">
      <c r="A25" s="8">
        <v>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56" t="s">
        <v>348</v>
      </c>
      <c r="O25" s="56"/>
      <c r="P25" s="8" t="s">
        <v>368</v>
      </c>
      <c r="Q25" s="8"/>
      <c r="R25" s="8"/>
      <c r="S25" s="8"/>
      <c r="T25" s="57">
        <v>750</v>
      </c>
      <c r="U25" s="8" t="s">
        <v>369</v>
      </c>
      <c r="V25" s="8" t="s">
        <v>370</v>
      </c>
    </row>
    <row r="26" spans="1:22" s="35" customFormat="1" ht="20.399999999999999" customHeight="1" thickBot="1" x14ac:dyDescent="0.35">
      <c r="A26" s="8">
        <v>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56"/>
      <c r="O26" s="56"/>
      <c r="P26" s="8" t="s">
        <v>371</v>
      </c>
      <c r="Q26" s="8"/>
      <c r="R26" s="8"/>
      <c r="S26" s="8"/>
      <c r="T26" s="57">
        <v>185.16079999999999</v>
      </c>
      <c r="U26" s="8" t="s">
        <v>372</v>
      </c>
      <c r="V26" s="8" t="s">
        <v>373</v>
      </c>
    </row>
    <row r="27" spans="1:22" s="35" customFormat="1" ht="20.399999999999999" customHeight="1" thickBot="1" x14ac:dyDescent="0.35">
      <c r="A27" s="8">
        <v>10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6" t="s">
        <v>348</v>
      </c>
      <c r="O27" s="56"/>
      <c r="P27" s="8" t="s">
        <v>374</v>
      </c>
      <c r="Q27" s="8"/>
      <c r="R27" s="8"/>
      <c r="S27" s="8"/>
      <c r="T27" s="57">
        <v>550.95237999999995</v>
      </c>
      <c r="U27" s="8" t="s">
        <v>375</v>
      </c>
      <c r="V27" s="8" t="s">
        <v>376</v>
      </c>
    </row>
    <row r="28" spans="1:22" s="35" customFormat="1" ht="20.399999999999999" customHeight="1" thickBot="1" x14ac:dyDescent="0.35">
      <c r="A28" s="8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56" t="s">
        <v>348</v>
      </c>
      <c r="O28" s="56"/>
      <c r="P28" s="8" t="s">
        <v>377</v>
      </c>
      <c r="Q28" s="8"/>
      <c r="R28" s="8"/>
      <c r="S28" s="8"/>
      <c r="T28" s="57">
        <v>866.37518</v>
      </c>
      <c r="U28" s="8" t="s">
        <v>375</v>
      </c>
      <c r="V28" s="8" t="s">
        <v>378</v>
      </c>
    </row>
    <row r="29" spans="1:22" s="35" customFormat="1" ht="20.399999999999999" customHeight="1" thickBot="1" x14ac:dyDescent="0.35">
      <c r="A29" s="8">
        <v>12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56" t="s">
        <v>348</v>
      </c>
      <c r="O29" s="56"/>
      <c r="P29" s="8" t="s">
        <v>379</v>
      </c>
      <c r="Q29" s="8"/>
      <c r="R29" s="8"/>
      <c r="S29" s="8"/>
      <c r="T29" s="57">
        <v>300</v>
      </c>
      <c r="U29" s="8" t="s">
        <v>380</v>
      </c>
      <c r="V29" s="8" t="s">
        <v>381</v>
      </c>
    </row>
    <row r="30" spans="1:22" s="35" customFormat="1" ht="20.399999999999999" customHeight="1" thickBot="1" x14ac:dyDescent="0.35">
      <c r="A30" s="8">
        <v>13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56" t="s">
        <v>348</v>
      </c>
      <c r="O30" s="56"/>
      <c r="P30" s="8" t="s">
        <v>382</v>
      </c>
      <c r="Q30" s="8"/>
      <c r="R30" s="8"/>
      <c r="S30" s="8"/>
      <c r="T30" s="57">
        <v>200</v>
      </c>
      <c r="U30" s="8" t="s">
        <v>383</v>
      </c>
      <c r="V30" s="8" t="s">
        <v>384</v>
      </c>
    </row>
    <row r="31" spans="1:22" s="35" customFormat="1" ht="20.399999999999999" customHeight="1" thickBot="1" x14ac:dyDescent="0.35">
      <c r="A31" s="8">
        <v>14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6" t="s">
        <v>348</v>
      </c>
      <c r="O31" s="56"/>
      <c r="P31" s="8" t="s">
        <v>385</v>
      </c>
      <c r="Q31" s="8"/>
      <c r="R31" s="8"/>
      <c r="S31" s="8"/>
      <c r="T31" s="57">
        <v>420</v>
      </c>
      <c r="U31" s="8" t="s">
        <v>386</v>
      </c>
      <c r="V31" s="8" t="s">
        <v>387</v>
      </c>
    </row>
    <row r="32" spans="1:22" ht="20.399999999999999" customHeight="1" thickBot="1" x14ac:dyDescent="0.35">
      <c r="A32" s="8">
        <v>15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 t="s">
        <v>348</v>
      </c>
      <c r="O32" s="58"/>
      <c r="P32" s="8" t="s">
        <v>388</v>
      </c>
      <c r="Q32" s="58"/>
      <c r="R32" s="58"/>
      <c r="S32" s="58"/>
      <c r="T32" s="57">
        <v>1693.03</v>
      </c>
      <c r="U32" s="8" t="s">
        <v>389</v>
      </c>
      <c r="V32" s="8" t="s">
        <v>390</v>
      </c>
    </row>
    <row r="33" spans="1:22" ht="28.8" customHeight="1" thickBot="1" x14ac:dyDescent="0.35">
      <c r="A33" s="8">
        <v>16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 t="s">
        <v>348</v>
      </c>
      <c r="O33" s="58"/>
      <c r="P33" s="8" t="s">
        <v>391</v>
      </c>
      <c r="Q33" s="58"/>
      <c r="R33" s="58"/>
      <c r="S33" s="58"/>
      <c r="T33" s="57">
        <v>150</v>
      </c>
      <c r="U33" s="8" t="s">
        <v>392</v>
      </c>
      <c r="V33" s="8" t="s">
        <v>393</v>
      </c>
    </row>
    <row r="34" spans="1:22" ht="20.399999999999999" customHeight="1" thickBot="1" x14ac:dyDescent="0.35">
      <c r="A34" s="8">
        <v>17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 t="s">
        <v>348</v>
      </c>
      <c r="O34" s="58"/>
      <c r="P34" s="8" t="s">
        <v>394</v>
      </c>
      <c r="Q34" s="58"/>
      <c r="R34" s="58"/>
      <c r="S34" s="58"/>
      <c r="T34" s="57">
        <v>299.99900000000002</v>
      </c>
      <c r="U34" s="8" t="s">
        <v>395</v>
      </c>
      <c r="V34" s="8" t="s">
        <v>396</v>
      </c>
    </row>
    <row r="35" spans="1:22" ht="28.2" customHeight="1" thickBot="1" x14ac:dyDescent="0.35">
      <c r="A35" s="8">
        <v>18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 t="s">
        <v>348</v>
      </c>
      <c r="O35" s="58"/>
      <c r="P35" s="8" t="s">
        <v>397</v>
      </c>
      <c r="Q35" s="58"/>
      <c r="R35" s="58"/>
      <c r="S35" s="58"/>
      <c r="T35" s="57">
        <v>288</v>
      </c>
      <c r="U35" s="8" t="s">
        <v>398</v>
      </c>
      <c r="V35" s="8" t="s">
        <v>399</v>
      </c>
    </row>
    <row r="36" spans="1:22" ht="20.399999999999999" customHeight="1" thickBot="1" x14ac:dyDescent="0.35">
      <c r="A36" s="8">
        <v>19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 t="s">
        <v>348</v>
      </c>
      <c r="O36" s="58"/>
      <c r="P36" s="8" t="s">
        <v>400</v>
      </c>
      <c r="Q36" s="58"/>
      <c r="R36" s="58"/>
      <c r="S36" s="58"/>
      <c r="T36" s="57">
        <v>299.8</v>
      </c>
      <c r="U36" s="8" t="s">
        <v>401</v>
      </c>
      <c r="V36" s="8" t="s">
        <v>402</v>
      </c>
    </row>
    <row r="37" spans="1:22" ht="20.399999999999999" customHeight="1" thickBot="1" x14ac:dyDescent="0.35">
      <c r="A37" s="8">
        <v>20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 t="s">
        <v>348</v>
      </c>
      <c r="O37" s="58"/>
      <c r="P37" s="8" t="s">
        <v>403</v>
      </c>
      <c r="Q37" s="58"/>
      <c r="R37" s="58"/>
      <c r="S37" s="58"/>
      <c r="T37" s="57">
        <v>150</v>
      </c>
      <c r="U37" s="8" t="s">
        <v>404</v>
      </c>
      <c r="V37" s="8" t="s">
        <v>405</v>
      </c>
    </row>
    <row r="38" spans="1:22" s="35" customFormat="1" ht="27.6" customHeight="1" thickBot="1" x14ac:dyDescent="0.35">
      <c r="A38" s="8">
        <v>21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 t="s">
        <v>406</v>
      </c>
      <c r="M38" s="8"/>
      <c r="N38" s="8"/>
      <c r="O38" s="8"/>
      <c r="P38" s="8" t="s">
        <v>407</v>
      </c>
      <c r="Q38" s="8"/>
      <c r="R38" s="8"/>
      <c r="S38" s="8"/>
      <c r="T38" s="57">
        <f>S38/1000</f>
        <v>0</v>
      </c>
      <c r="U38" s="8" t="s">
        <v>408</v>
      </c>
      <c r="V38" s="8" t="s">
        <v>409</v>
      </c>
    </row>
    <row r="39" spans="1:22" s="35" customFormat="1" ht="27.6" customHeight="1" thickBot="1" x14ac:dyDescent="0.35">
      <c r="A39" s="8">
        <v>22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 t="s">
        <v>406</v>
      </c>
      <c r="M39" s="8"/>
      <c r="N39" s="8"/>
      <c r="O39" s="8"/>
      <c r="P39" s="8" t="s">
        <v>407</v>
      </c>
      <c r="Q39" s="8"/>
      <c r="R39" s="8"/>
      <c r="S39" s="8"/>
      <c r="T39" s="57">
        <f t="shared" ref="T39:T40" si="0">S39/1000</f>
        <v>0</v>
      </c>
      <c r="U39" s="8" t="s">
        <v>410</v>
      </c>
      <c r="V39" s="8" t="s">
        <v>411</v>
      </c>
    </row>
    <row r="40" spans="1:22" s="35" customFormat="1" ht="27.6" customHeight="1" thickBot="1" x14ac:dyDescent="0.35">
      <c r="A40" s="8">
        <v>23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 t="s">
        <v>406</v>
      </c>
      <c r="M40" s="8"/>
      <c r="N40" s="8"/>
      <c r="O40" s="8"/>
      <c r="P40" s="8" t="s">
        <v>407</v>
      </c>
      <c r="Q40" s="8"/>
      <c r="R40" s="8"/>
      <c r="S40" s="8"/>
      <c r="T40" s="57">
        <f t="shared" si="0"/>
        <v>0</v>
      </c>
      <c r="U40" s="8" t="s">
        <v>408</v>
      </c>
      <c r="V40" s="8" t="s">
        <v>412</v>
      </c>
    </row>
    <row r="41" spans="1:22" s="35" customFormat="1" ht="27.6" customHeight="1" thickBot="1" x14ac:dyDescent="0.35">
      <c r="A41" s="8">
        <v>24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 t="s">
        <v>406</v>
      </c>
      <c r="M41" s="8"/>
      <c r="N41" s="8"/>
      <c r="O41" s="8"/>
      <c r="P41" s="8" t="s">
        <v>407</v>
      </c>
      <c r="Q41" s="8"/>
      <c r="R41" s="8"/>
      <c r="S41" s="8"/>
      <c r="T41" s="57">
        <v>2225.9652500000002</v>
      </c>
      <c r="U41" s="8" t="s">
        <v>410</v>
      </c>
      <c r="V41" s="8" t="s">
        <v>413</v>
      </c>
    </row>
    <row r="42" spans="1:22" s="35" customFormat="1" ht="27.6" customHeight="1" thickBot="1" x14ac:dyDescent="0.35">
      <c r="A42" s="8">
        <v>25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 t="s">
        <v>406</v>
      </c>
      <c r="M42" s="8"/>
      <c r="N42" s="8"/>
      <c r="O42" s="8"/>
      <c r="P42" s="8" t="s">
        <v>407</v>
      </c>
      <c r="Q42" s="8"/>
      <c r="R42" s="8"/>
      <c r="S42" s="8"/>
      <c r="T42" s="57">
        <v>2785.68876</v>
      </c>
      <c r="U42" s="8" t="s">
        <v>410</v>
      </c>
      <c r="V42" s="8" t="s">
        <v>414</v>
      </c>
    </row>
    <row r="43" spans="1:22" s="35" customFormat="1" ht="27.6" customHeight="1" thickBot="1" x14ac:dyDescent="0.35">
      <c r="A43" s="8">
        <v>26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 t="s">
        <v>406</v>
      </c>
      <c r="M43" s="8"/>
      <c r="N43" s="8"/>
      <c r="O43" s="8"/>
      <c r="P43" s="8" t="s">
        <v>407</v>
      </c>
      <c r="Q43" s="8"/>
      <c r="R43" s="8"/>
      <c r="S43" s="8"/>
      <c r="T43" s="57">
        <v>3768.4400900000001</v>
      </c>
      <c r="U43" s="8" t="s">
        <v>410</v>
      </c>
      <c r="V43" s="8" t="s">
        <v>415</v>
      </c>
    </row>
    <row r="44" spans="1:22" s="35" customFormat="1" ht="27.6" customHeight="1" thickBot="1" x14ac:dyDescent="0.35">
      <c r="A44" s="8">
        <v>27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 t="s">
        <v>406</v>
      </c>
      <c r="M44" s="8"/>
      <c r="N44" s="8"/>
      <c r="O44" s="8"/>
      <c r="P44" s="8" t="s">
        <v>407</v>
      </c>
      <c r="Q44" s="8"/>
      <c r="R44" s="8"/>
      <c r="S44" s="8"/>
      <c r="T44" s="57">
        <v>1787.6918000000001</v>
      </c>
      <c r="U44" s="8" t="s">
        <v>410</v>
      </c>
      <c r="V44" s="8" t="s">
        <v>416</v>
      </c>
    </row>
    <row r="45" spans="1:22" s="35" customFormat="1" ht="27.6" customHeight="1" thickBot="1" x14ac:dyDescent="0.35">
      <c r="A45" s="8">
        <v>28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 t="s">
        <v>406</v>
      </c>
      <c r="M45" s="8"/>
      <c r="N45" s="8"/>
      <c r="O45" s="8"/>
      <c r="P45" s="8" t="s">
        <v>407</v>
      </c>
      <c r="Q45" s="8"/>
      <c r="R45" s="8"/>
      <c r="S45" s="8"/>
      <c r="T45" s="57">
        <v>4329.8049800000008</v>
      </c>
      <c r="U45" s="8" t="s">
        <v>410</v>
      </c>
      <c r="V45" s="8" t="s">
        <v>417</v>
      </c>
    </row>
    <row r="46" spans="1:22" s="35" customFormat="1" ht="27.6" customHeight="1" thickBot="1" x14ac:dyDescent="0.35">
      <c r="A46" s="8">
        <v>29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 t="s">
        <v>406</v>
      </c>
      <c r="M46" s="8"/>
      <c r="N46" s="8"/>
      <c r="O46" s="8"/>
      <c r="P46" s="8" t="s">
        <v>407</v>
      </c>
      <c r="Q46" s="8"/>
      <c r="R46" s="8"/>
      <c r="S46" s="8"/>
      <c r="T46" s="57">
        <v>8694.9257300000008</v>
      </c>
      <c r="U46" s="8" t="s">
        <v>418</v>
      </c>
      <c r="V46" s="8" t="s">
        <v>419</v>
      </c>
    </row>
    <row r="47" spans="1:22" s="35" customFormat="1" ht="27.6" customHeight="1" thickBot="1" x14ac:dyDescent="0.35">
      <c r="A47" s="8">
        <v>30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 t="s">
        <v>406</v>
      </c>
      <c r="M47" s="8"/>
      <c r="N47" s="8"/>
      <c r="O47" s="8"/>
      <c r="P47" s="8" t="s">
        <v>407</v>
      </c>
      <c r="Q47" s="8"/>
      <c r="R47" s="8"/>
      <c r="S47" s="8"/>
      <c r="T47" s="57">
        <v>6754.0299299999997</v>
      </c>
      <c r="U47" s="8" t="s">
        <v>410</v>
      </c>
      <c r="V47" s="8" t="s">
        <v>420</v>
      </c>
    </row>
    <row r="48" spans="1:22" s="35" customFormat="1" ht="27.6" customHeight="1" thickBot="1" x14ac:dyDescent="0.35">
      <c r="A48" s="8">
        <v>31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 t="s">
        <v>406</v>
      </c>
      <c r="M48" s="8"/>
      <c r="N48" s="8"/>
      <c r="O48" s="8"/>
      <c r="P48" s="8" t="s">
        <v>407</v>
      </c>
      <c r="Q48" s="8"/>
      <c r="R48" s="8"/>
      <c r="S48" s="8"/>
      <c r="T48" s="57">
        <v>7419.0868499999997</v>
      </c>
      <c r="U48" s="8" t="s">
        <v>410</v>
      </c>
      <c r="V48" s="8" t="s">
        <v>421</v>
      </c>
    </row>
    <row r="49" spans="1:22" s="35" customFormat="1" ht="27.6" customHeight="1" thickBot="1" x14ac:dyDescent="0.35">
      <c r="A49" s="8">
        <v>32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 t="s">
        <v>406</v>
      </c>
      <c r="M49" s="8"/>
      <c r="N49" s="8"/>
      <c r="O49" s="8"/>
      <c r="P49" s="8" t="s">
        <v>407</v>
      </c>
      <c r="Q49" s="8"/>
      <c r="R49" s="8"/>
      <c r="S49" s="8"/>
      <c r="T49" s="57">
        <v>6504.14347</v>
      </c>
      <c r="U49" s="8" t="s">
        <v>410</v>
      </c>
      <c r="V49" s="8" t="s">
        <v>422</v>
      </c>
    </row>
    <row r="50" spans="1:22" s="35" customFormat="1" ht="27.6" customHeight="1" thickBot="1" x14ac:dyDescent="0.35">
      <c r="A50" s="8">
        <v>33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 t="s">
        <v>406</v>
      </c>
      <c r="M50" s="8"/>
      <c r="N50" s="8"/>
      <c r="O50" s="8"/>
      <c r="P50" s="8" t="s">
        <v>407</v>
      </c>
      <c r="Q50" s="8"/>
      <c r="R50" s="8"/>
      <c r="S50" s="8"/>
      <c r="T50" s="57">
        <v>4312.0680000000002</v>
      </c>
      <c r="U50" s="8" t="s">
        <v>423</v>
      </c>
      <c r="V50" s="8" t="s">
        <v>424</v>
      </c>
    </row>
    <row r="51" spans="1:22" s="35" customFormat="1" ht="27.6" customHeight="1" thickBot="1" x14ac:dyDescent="0.35">
      <c r="A51" s="8">
        <v>34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 t="s">
        <v>406</v>
      </c>
      <c r="M51" s="8"/>
      <c r="N51" s="8"/>
      <c r="O51" s="8"/>
      <c r="P51" s="8" t="s">
        <v>407</v>
      </c>
      <c r="Q51" s="8"/>
      <c r="R51" s="8"/>
      <c r="S51" s="8"/>
      <c r="T51" s="57">
        <v>8757.0069800000001</v>
      </c>
      <c r="U51" s="8" t="s">
        <v>425</v>
      </c>
      <c r="V51" s="8" t="s">
        <v>426</v>
      </c>
    </row>
    <row r="52" spans="1:22" s="35" customFormat="1" ht="27.6" customHeight="1" thickBot="1" x14ac:dyDescent="0.35">
      <c r="A52" s="8">
        <v>35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 t="s">
        <v>406</v>
      </c>
      <c r="M52" s="8"/>
      <c r="N52" s="8"/>
      <c r="O52" s="8"/>
      <c r="P52" s="8" t="s">
        <v>407</v>
      </c>
      <c r="Q52" s="8"/>
      <c r="R52" s="8"/>
      <c r="S52" s="8"/>
      <c r="T52" s="57">
        <v>4247.81142</v>
      </c>
      <c r="U52" s="8" t="s">
        <v>425</v>
      </c>
      <c r="V52" s="8" t="s">
        <v>427</v>
      </c>
    </row>
    <row r="53" spans="1:22" s="35" customFormat="1" ht="27.6" customHeight="1" thickBot="1" x14ac:dyDescent="0.35">
      <c r="A53" s="8">
        <v>36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 t="s">
        <v>406</v>
      </c>
      <c r="M53" s="8"/>
      <c r="N53" s="8"/>
      <c r="O53" s="8"/>
      <c r="P53" s="8" t="s">
        <v>407</v>
      </c>
      <c r="Q53" s="8"/>
      <c r="R53" s="8"/>
      <c r="S53" s="8"/>
      <c r="T53" s="57">
        <v>3978.5694600000002</v>
      </c>
      <c r="U53" s="8" t="s">
        <v>423</v>
      </c>
      <c r="V53" s="8" t="s">
        <v>428</v>
      </c>
    </row>
    <row r="54" spans="1:22" s="35" customFormat="1" ht="27.6" customHeight="1" thickBot="1" x14ac:dyDescent="0.35">
      <c r="A54" s="8">
        <v>37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 t="s">
        <v>406</v>
      </c>
      <c r="M54" s="8"/>
      <c r="N54" s="8"/>
      <c r="O54" s="8"/>
      <c r="P54" s="8" t="s">
        <v>407</v>
      </c>
      <c r="Q54" s="8"/>
      <c r="R54" s="8"/>
      <c r="S54" s="8"/>
      <c r="T54" s="57">
        <v>5174.6084299999993</v>
      </c>
      <c r="U54" s="8" t="s">
        <v>423</v>
      </c>
      <c r="V54" s="8" t="s">
        <v>429</v>
      </c>
    </row>
    <row r="55" spans="1:22" s="35" customFormat="1" ht="27.6" customHeight="1" thickBot="1" x14ac:dyDescent="0.35">
      <c r="A55" s="8">
        <v>38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 t="s">
        <v>406</v>
      </c>
      <c r="M55" s="8"/>
      <c r="N55" s="8"/>
      <c r="O55" s="8"/>
      <c r="P55" s="8" t="s">
        <v>407</v>
      </c>
      <c r="Q55" s="8"/>
      <c r="R55" s="8"/>
      <c r="S55" s="8"/>
      <c r="T55" s="57">
        <v>4041.5032700000002</v>
      </c>
      <c r="U55" s="8" t="s">
        <v>430</v>
      </c>
      <c r="V55" s="8" t="s">
        <v>431</v>
      </c>
    </row>
    <row r="56" spans="1:22" s="35" customFormat="1" ht="27.6" customHeight="1" thickBot="1" x14ac:dyDescent="0.35">
      <c r="A56" s="8">
        <v>39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 t="s">
        <v>406</v>
      </c>
      <c r="M56" s="8"/>
      <c r="N56" s="8"/>
      <c r="O56" s="8"/>
      <c r="P56" s="8" t="s">
        <v>407</v>
      </c>
      <c r="Q56" s="8"/>
      <c r="R56" s="8"/>
      <c r="S56" s="8"/>
      <c r="T56" s="57">
        <v>4239.5523600000006</v>
      </c>
      <c r="U56" s="8" t="s">
        <v>418</v>
      </c>
      <c r="V56" s="8" t="s">
        <v>432</v>
      </c>
    </row>
    <row r="57" spans="1:22" s="35" customFormat="1" ht="27.6" customHeight="1" thickBot="1" x14ac:dyDescent="0.35">
      <c r="A57" s="8">
        <v>40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 t="s">
        <v>406</v>
      </c>
      <c r="M57" s="8"/>
      <c r="N57" s="8"/>
      <c r="O57" s="8"/>
      <c r="P57" s="8" t="s">
        <v>407</v>
      </c>
      <c r="Q57" s="8"/>
      <c r="R57" s="8"/>
      <c r="S57" s="8"/>
      <c r="T57" s="57">
        <v>3.3333300000000001</v>
      </c>
      <c r="U57" s="8" t="s">
        <v>425</v>
      </c>
      <c r="V57" s="8" t="s">
        <v>433</v>
      </c>
    </row>
    <row r="58" spans="1:22" s="35" customFormat="1" ht="27.6" customHeight="1" thickBot="1" x14ac:dyDescent="0.35">
      <c r="A58" s="8">
        <v>41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 t="s">
        <v>406</v>
      </c>
      <c r="M58" s="8"/>
      <c r="N58" s="8"/>
      <c r="O58" s="8"/>
      <c r="P58" s="8" t="s">
        <v>407</v>
      </c>
      <c r="Q58" s="8"/>
      <c r="R58" s="8"/>
      <c r="S58" s="8"/>
      <c r="T58" s="57">
        <v>4309.5629800000006</v>
      </c>
      <c r="U58" s="8" t="s">
        <v>423</v>
      </c>
      <c r="V58" s="8" t="s">
        <v>434</v>
      </c>
    </row>
    <row r="59" spans="1:22" s="35" customFormat="1" ht="27.6" customHeight="1" thickBot="1" x14ac:dyDescent="0.35">
      <c r="A59" s="8">
        <v>42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 t="s">
        <v>406</v>
      </c>
      <c r="M59" s="8"/>
      <c r="N59" s="8"/>
      <c r="O59" s="8"/>
      <c r="P59" s="8" t="s">
        <v>407</v>
      </c>
      <c r="Q59" s="8"/>
      <c r="R59" s="8"/>
      <c r="S59" s="8"/>
      <c r="T59" s="57">
        <v>11745.15026</v>
      </c>
      <c r="U59" s="8" t="s">
        <v>423</v>
      </c>
      <c r="V59" s="8" t="s">
        <v>435</v>
      </c>
    </row>
    <row r="60" spans="1:22" s="35" customFormat="1" ht="27.6" customHeight="1" thickBot="1" x14ac:dyDescent="0.35">
      <c r="A60" s="8">
        <v>43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 t="s">
        <v>406</v>
      </c>
      <c r="M60" s="8"/>
      <c r="N60" s="8"/>
      <c r="O60" s="8"/>
      <c r="P60" s="8" t="s">
        <v>407</v>
      </c>
      <c r="Q60" s="8"/>
      <c r="R60" s="8"/>
      <c r="S60" s="8"/>
      <c r="T60" s="57">
        <v>8783.2360200000003</v>
      </c>
      <c r="U60" s="8" t="s">
        <v>423</v>
      </c>
      <c r="V60" s="8" t="s">
        <v>436</v>
      </c>
    </row>
    <row r="61" spans="1:22" s="35" customFormat="1" ht="27.6" customHeight="1" thickBot="1" x14ac:dyDescent="0.35">
      <c r="A61" s="8">
        <v>44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 t="s">
        <v>406</v>
      </c>
      <c r="M61" s="8"/>
      <c r="N61" s="8"/>
      <c r="O61" s="8"/>
      <c r="P61" s="8" t="s">
        <v>407</v>
      </c>
      <c r="Q61" s="8"/>
      <c r="R61" s="8"/>
      <c r="S61" s="8"/>
      <c r="T61" s="57">
        <v>4439.1945199999991</v>
      </c>
      <c r="U61" s="8" t="s">
        <v>430</v>
      </c>
      <c r="V61" s="8" t="s">
        <v>437</v>
      </c>
    </row>
    <row r="62" spans="1:22" s="35" customFormat="1" ht="27.6" customHeight="1" thickBot="1" x14ac:dyDescent="0.35">
      <c r="A62" s="8">
        <v>45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 t="s">
        <v>406</v>
      </c>
      <c r="M62" s="8"/>
      <c r="N62" s="8"/>
      <c r="O62" s="8"/>
      <c r="P62" s="8" t="s">
        <v>407</v>
      </c>
      <c r="Q62" s="8"/>
      <c r="R62" s="8"/>
      <c r="S62" s="8"/>
      <c r="T62" s="57">
        <v>8691.21515</v>
      </c>
      <c r="U62" s="8" t="s">
        <v>423</v>
      </c>
      <c r="V62" s="8" t="s">
        <v>438</v>
      </c>
    </row>
    <row r="63" spans="1:22" s="35" customFormat="1" ht="27.6" customHeight="1" thickBot="1" x14ac:dyDescent="0.35">
      <c r="A63" s="8">
        <v>46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 t="s">
        <v>406</v>
      </c>
      <c r="M63" s="8"/>
      <c r="N63" s="8"/>
      <c r="O63" s="8"/>
      <c r="P63" s="8" t="s">
        <v>407</v>
      </c>
      <c r="Q63" s="8"/>
      <c r="R63" s="8"/>
      <c r="S63" s="8"/>
      <c r="T63" s="57">
        <v>5707.1583099999998</v>
      </c>
      <c r="U63" s="8" t="s">
        <v>418</v>
      </c>
      <c r="V63" s="8" t="s">
        <v>439</v>
      </c>
    </row>
    <row r="64" spans="1:22" s="35" customFormat="1" ht="27.6" customHeight="1" thickBot="1" x14ac:dyDescent="0.35">
      <c r="A64" s="8">
        <v>47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 t="s">
        <v>406</v>
      </c>
      <c r="M64" s="8"/>
      <c r="N64" s="8"/>
      <c r="O64" s="8"/>
      <c r="P64" s="8" t="s">
        <v>407</v>
      </c>
      <c r="Q64" s="8"/>
      <c r="R64" s="8"/>
      <c r="S64" s="8"/>
      <c r="T64" s="57">
        <v>4082.4175499999997</v>
      </c>
      <c r="U64" s="8" t="s">
        <v>418</v>
      </c>
      <c r="V64" s="8" t="s">
        <v>440</v>
      </c>
    </row>
  </sheetData>
  <mergeCells count="20">
    <mergeCell ref="S12:S16"/>
    <mergeCell ref="T12:T16"/>
    <mergeCell ref="U12:U16"/>
    <mergeCell ref="V12:V16"/>
    <mergeCell ref="C13:M13"/>
    <mergeCell ref="N13:O14"/>
    <mergeCell ref="C14:L14"/>
    <mergeCell ref="M14:M16"/>
    <mergeCell ref="C15:E15"/>
    <mergeCell ref="F15:H15"/>
    <mergeCell ref="R12:R16"/>
    <mergeCell ref="A12:A16"/>
    <mergeCell ref="B12:B16"/>
    <mergeCell ref="C12:O12"/>
    <mergeCell ref="P12:P16"/>
    <mergeCell ref="Q12:Q16"/>
    <mergeCell ref="I15:J15"/>
    <mergeCell ref="K15:L15"/>
    <mergeCell ref="N15:N16"/>
    <mergeCell ref="O15:O16"/>
  </mergeCells>
  <pageMargins left="0.11811023622047245" right="0.11811023622047245" top="0.74803149606299213" bottom="0.35433070866141736" header="0.31496062992125984" footer="0.31496062992125984"/>
  <pageSetup paperSize="9" scale="4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72"/>
  <sheetViews>
    <sheetView tabSelected="1" zoomScale="120" zoomScaleNormal="120" workbookViewId="0">
      <selection activeCell="E11" sqref="E11"/>
    </sheetView>
  </sheetViews>
  <sheetFormatPr defaultColWidth="40.6640625" defaultRowHeight="14.4" x14ac:dyDescent="0.3"/>
  <cols>
    <col min="1" max="1" width="15.5546875" style="4" customWidth="1"/>
    <col min="2" max="2" width="50.109375" style="4" customWidth="1"/>
    <col min="3" max="3" width="18.5546875" style="4" customWidth="1"/>
    <col min="4" max="4" width="18.44140625" style="4" customWidth="1"/>
    <col min="5" max="16384" width="40.6640625" style="4"/>
  </cols>
  <sheetData>
    <row r="1" spans="1:4" x14ac:dyDescent="0.3">
      <c r="D1" s="1" t="s">
        <v>97</v>
      </c>
    </row>
    <row r="2" spans="1:4" x14ac:dyDescent="0.3">
      <c r="D2" s="1" t="s">
        <v>1</v>
      </c>
    </row>
    <row r="3" spans="1:4" x14ac:dyDescent="0.3">
      <c r="D3" s="1" t="s">
        <v>2</v>
      </c>
    </row>
    <row r="4" spans="1:4" x14ac:dyDescent="0.3">
      <c r="D4" s="1" t="s">
        <v>3</v>
      </c>
    </row>
    <row r="6" spans="1:4" x14ac:dyDescent="0.25">
      <c r="B6" s="32" t="s">
        <v>98</v>
      </c>
    </row>
    <row r="7" spans="1:4" x14ac:dyDescent="0.3">
      <c r="B7" s="16" t="s">
        <v>99</v>
      </c>
    </row>
    <row r="8" spans="1:4" x14ac:dyDescent="0.3">
      <c r="B8" s="16" t="s">
        <v>321</v>
      </c>
    </row>
    <row r="9" spans="1:4" x14ac:dyDescent="0.3">
      <c r="B9" s="3" t="s">
        <v>347</v>
      </c>
    </row>
    <row r="10" spans="1:4" ht="25.5" customHeight="1" x14ac:dyDescent="0.3">
      <c r="B10" s="31" t="s">
        <v>316</v>
      </c>
    </row>
    <row r="11" spans="1:4" x14ac:dyDescent="0.3">
      <c r="D11" s="52"/>
    </row>
    <row r="12" spans="1:4" x14ac:dyDescent="0.3">
      <c r="A12" s="5" t="s">
        <v>9</v>
      </c>
      <c r="B12" s="5" t="s">
        <v>10</v>
      </c>
      <c r="C12" s="5" t="s">
        <v>11</v>
      </c>
      <c r="D12" s="5" t="s">
        <v>12</v>
      </c>
    </row>
    <row r="13" spans="1:4" ht="15" x14ac:dyDescent="0.25">
      <c r="A13" s="5">
        <v>1</v>
      </c>
      <c r="B13" s="5">
        <v>2</v>
      </c>
      <c r="C13" s="5">
        <v>3</v>
      </c>
      <c r="D13" s="5">
        <v>4</v>
      </c>
    </row>
    <row r="14" spans="1:4" ht="26.4" x14ac:dyDescent="0.3">
      <c r="A14" s="39">
        <v>1</v>
      </c>
      <c r="B14" s="40" t="s">
        <v>13</v>
      </c>
      <c r="C14" s="41" t="s">
        <v>14</v>
      </c>
      <c r="D14" s="42">
        <f>D15+D16+D17+D24+D27</f>
        <v>260456.89999999997</v>
      </c>
    </row>
    <row r="15" spans="1:4" x14ac:dyDescent="0.3">
      <c r="A15" s="43" t="s">
        <v>108</v>
      </c>
      <c r="B15" s="44" t="s">
        <v>15</v>
      </c>
      <c r="C15" s="45" t="s">
        <v>14</v>
      </c>
      <c r="D15" s="46">
        <v>5987.61</v>
      </c>
    </row>
    <row r="16" spans="1:4" x14ac:dyDescent="0.3">
      <c r="A16" s="43" t="s">
        <v>100</v>
      </c>
      <c r="B16" s="44" t="s">
        <v>16</v>
      </c>
      <c r="C16" s="45" t="s">
        <v>14</v>
      </c>
      <c r="D16" s="46">
        <v>1810.33</v>
      </c>
    </row>
    <row r="17" spans="1:4" x14ac:dyDescent="0.3">
      <c r="A17" s="43" t="s">
        <v>101</v>
      </c>
      <c r="B17" s="44" t="s">
        <v>17</v>
      </c>
      <c r="C17" s="45" t="s">
        <v>14</v>
      </c>
      <c r="D17" s="46">
        <f>SUM(D18:D23)</f>
        <v>50889.279999999992</v>
      </c>
    </row>
    <row r="18" spans="1:4" x14ac:dyDescent="0.3">
      <c r="A18" s="7" t="s">
        <v>102</v>
      </c>
      <c r="B18" s="6" t="s">
        <v>18</v>
      </c>
      <c r="C18" s="38" t="s">
        <v>14</v>
      </c>
      <c r="D18" s="29">
        <v>1463.84</v>
      </c>
    </row>
    <row r="19" spans="1:4" x14ac:dyDescent="0.3">
      <c r="A19" s="7" t="s">
        <v>103</v>
      </c>
      <c r="B19" s="6" t="s">
        <v>19</v>
      </c>
      <c r="C19" s="38" t="s">
        <v>14</v>
      </c>
      <c r="D19" s="29">
        <v>0</v>
      </c>
    </row>
    <row r="20" spans="1:4" x14ac:dyDescent="0.3">
      <c r="A20" s="7" t="s">
        <v>103</v>
      </c>
      <c r="B20" s="6" t="s">
        <v>20</v>
      </c>
      <c r="C20" s="38" t="s">
        <v>14</v>
      </c>
      <c r="D20" s="29">
        <v>36250.839999999997</v>
      </c>
    </row>
    <row r="21" spans="1:4" x14ac:dyDescent="0.3">
      <c r="A21" s="7" t="s">
        <v>104</v>
      </c>
      <c r="B21" s="6" t="s">
        <v>21</v>
      </c>
      <c r="C21" s="38" t="s">
        <v>14</v>
      </c>
      <c r="D21" s="29">
        <v>7319.22</v>
      </c>
    </row>
    <row r="22" spans="1:4" x14ac:dyDescent="0.3">
      <c r="A22" s="7" t="s">
        <v>105</v>
      </c>
      <c r="B22" s="6" t="s">
        <v>22</v>
      </c>
      <c r="C22" s="38" t="s">
        <v>14</v>
      </c>
      <c r="D22" s="29">
        <v>5855.38</v>
      </c>
    </row>
    <row r="23" spans="1:4" x14ac:dyDescent="0.3">
      <c r="A23" s="7" t="s">
        <v>106</v>
      </c>
      <c r="B23" s="6" t="s">
        <v>23</v>
      </c>
      <c r="C23" s="38" t="s">
        <v>14</v>
      </c>
      <c r="D23" s="29">
        <v>0</v>
      </c>
    </row>
    <row r="24" spans="1:4" x14ac:dyDescent="0.3">
      <c r="A24" s="43" t="s">
        <v>107</v>
      </c>
      <c r="B24" s="44" t="s">
        <v>24</v>
      </c>
      <c r="C24" s="45" t="s">
        <v>14</v>
      </c>
      <c r="D24" s="46">
        <f>D25+D26</f>
        <v>48.7</v>
      </c>
    </row>
    <row r="25" spans="1:4" ht="26.4" x14ac:dyDescent="0.3">
      <c r="A25" s="7" t="s">
        <v>109</v>
      </c>
      <c r="B25" s="6" t="s">
        <v>25</v>
      </c>
      <c r="C25" s="38" t="s">
        <v>14</v>
      </c>
      <c r="D25" s="29">
        <v>0</v>
      </c>
    </row>
    <row r="26" spans="1:4" x14ac:dyDescent="0.3">
      <c r="A26" s="7" t="s">
        <v>110</v>
      </c>
      <c r="B26" s="6" t="s">
        <v>26</v>
      </c>
      <c r="C26" s="38" t="s">
        <v>14</v>
      </c>
      <c r="D26" s="29">
        <v>48.7</v>
      </c>
    </row>
    <row r="27" spans="1:4" x14ac:dyDescent="0.3">
      <c r="A27" s="43" t="s">
        <v>111</v>
      </c>
      <c r="B27" s="44" t="s">
        <v>27</v>
      </c>
      <c r="C27" s="45" t="s">
        <v>14</v>
      </c>
      <c r="D27" s="46">
        <f>D28+D36+D39+D43+D44+D49</f>
        <v>201720.97999999998</v>
      </c>
    </row>
    <row r="28" spans="1:4" x14ac:dyDescent="0.3">
      <c r="A28" s="47" t="s">
        <v>112</v>
      </c>
      <c r="B28" s="48" t="s">
        <v>28</v>
      </c>
      <c r="C28" s="49" t="s">
        <v>14</v>
      </c>
      <c r="D28" s="50">
        <f>SUM(D29:D35)</f>
        <v>121141.45</v>
      </c>
    </row>
    <row r="29" spans="1:4" x14ac:dyDescent="0.3">
      <c r="A29" s="7" t="s">
        <v>29</v>
      </c>
      <c r="B29" s="6" t="s">
        <v>30</v>
      </c>
      <c r="C29" s="38" t="s">
        <v>14</v>
      </c>
      <c r="D29" s="29">
        <v>108.78</v>
      </c>
    </row>
    <row r="30" spans="1:4" x14ac:dyDescent="0.3">
      <c r="A30" s="7" t="s">
        <v>31</v>
      </c>
      <c r="B30" s="6" t="s">
        <v>32</v>
      </c>
      <c r="C30" s="38" t="s">
        <v>14</v>
      </c>
      <c r="D30" s="29">
        <v>0</v>
      </c>
    </row>
    <row r="31" spans="1:4" x14ac:dyDescent="0.3">
      <c r="A31" s="7" t="s">
        <v>33</v>
      </c>
      <c r="B31" s="6" t="s">
        <v>34</v>
      </c>
      <c r="C31" s="38" t="s">
        <v>14</v>
      </c>
      <c r="D31" s="29">
        <v>899.75</v>
      </c>
    </row>
    <row r="32" spans="1:4" x14ac:dyDescent="0.3">
      <c r="A32" s="7" t="s">
        <v>35</v>
      </c>
      <c r="B32" s="6" t="s">
        <v>36</v>
      </c>
      <c r="C32" s="38" t="s">
        <v>14</v>
      </c>
      <c r="D32" s="29">
        <v>0</v>
      </c>
    </row>
    <row r="33" spans="1:4" x14ac:dyDescent="0.3">
      <c r="A33" s="7" t="s">
        <v>37</v>
      </c>
      <c r="B33" s="6" t="s">
        <v>38</v>
      </c>
      <c r="C33" s="38" t="s">
        <v>14</v>
      </c>
      <c r="D33" s="29">
        <f>10476.39+14161.41</f>
        <v>24637.8</v>
      </c>
    </row>
    <row r="34" spans="1:4" x14ac:dyDescent="0.3">
      <c r="A34" s="7" t="s">
        <v>39</v>
      </c>
      <c r="B34" s="6" t="s">
        <v>40</v>
      </c>
      <c r="C34" s="38" t="s">
        <v>14</v>
      </c>
      <c r="D34" s="29">
        <v>0</v>
      </c>
    </row>
    <row r="35" spans="1:4" x14ac:dyDescent="0.3">
      <c r="A35" s="7" t="s">
        <v>41</v>
      </c>
      <c r="B35" s="6" t="s">
        <v>42</v>
      </c>
      <c r="C35" s="38" t="s">
        <v>14</v>
      </c>
      <c r="D35" s="29">
        <v>95495.12</v>
      </c>
    </row>
    <row r="36" spans="1:4" x14ac:dyDescent="0.3">
      <c r="A36" s="47" t="s">
        <v>113</v>
      </c>
      <c r="B36" s="48" t="s">
        <v>43</v>
      </c>
      <c r="C36" s="49" t="s">
        <v>14</v>
      </c>
      <c r="D36" s="50">
        <f>D37+D38</f>
        <v>78274.720000000001</v>
      </c>
    </row>
    <row r="37" spans="1:4" x14ac:dyDescent="0.3">
      <c r="A37" s="7" t="s">
        <v>44</v>
      </c>
      <c r="B37" s="6" t="s">
        <v>45</v>
      </c>
      <c r="C37" s="38" t="s">
        <v>14</v>
      </c>
      <c r="D37" s="29">
        <v>73576.240000000005</v>
      </c>
    </row>
    <row r="38" spans="1:4" x14ac:dyDescent="0.3">
      <c r="A38" s="7" t="s">
        <v>46</v>
      </c>
      <c r="B38" s="6" t="s">
        <v>47</v>
      </c>
      <c r="C38" s="38" t="s">
        <v>14</v>
      </c>
      <c r="D38" s="29">
        <f>4436.48+262</f>
        <v>4698.4799999999996</v>
      </c>
    </row>
    <row r="39" spans="1:4" x14ac:dyDescent="0.3">
      <c r="A39" s="47" t="s">
        <v>114</v>
      </c>
      <c r="B39" s="48" t="s">
        <v>48</v>
      </c>
      <c r="C39" s="49" t="s">
        <v>14</v>
      </c>
      <c r="D39" s="50">
        <f>D40+D41+D42</f>
        <v>0</v>
      </c>
    </row>
    <row r="40" spans="1:4" x14ac:dyDescent="0.3">
      <c r="A40" s="7" t="s">
        <v>49</v>
      </c>
      <c r="B40" s="6" t="s">
        <v>50</v>
      </c>
      <c r="C40" s="38" t="s">
        <v>14</v>
      </c>
      <c r="D40" s="29">
        <v>0</v>
      </c>
    </row>
    <row r="41" spans="1:4" x14ac:dyDescent="0.3">
      <c r="A41" s="7" t="s">
        <v>51</v>
      </c>
      <c r="B41" s="6" t="s">
        <v>52</v>
      </c>
      <c r="C41" s="38" t="s">
        <v>14</v>
      </c>
      <c r="D41" s="29">
        <v>0</v>
      </c>
    </row>
    <row r="42" spans="1:4" x14ac:dyDescent="0.3">
      <c r="A42" s="7" t="s">
        <v>53</v>
      </c>
      <c r="B42" s="6" t="s">
        <v>54</v>
      </c>
      <c r="C42" s="38" t="s">
        <v>14</v>
      </c>
      <c r="D42" s="29">
        <v>0</v>
      </c>
    </row>
    <row r="43" spans="1:4" x14ac:dyDescent="0.3">
      <c r="A43" s="47" t="s">
        <v>115</v>
      </c>
      <c r="B43" s="48" t="s">
        <v>55</v>
      </c>
      <c r="C43" s="49" t="s">
        <v>14</v>
      </c>
      <c r="D43" s="50">
        <v>0</v>
      </c>
    </row>
    <row r="44" spans="1:4" x14ac:dyDescent="0.3">
      <c r="A44" s="47" t="s">
        <v>116</v>
      </c>
      <c r="B44" s="48" t="s">
        <v>56</v>
      </c>
      <c r="C44" s="49" t="s">
        <v>14</v>
      </c>
      <c r="D44" s="50">
        <f>D45+D46+D47+D48</f>
        <v>0</v>
      </c>
    </row>
    <row r="45" spans="1:4" x14ac:dyDescent="0.3">
      <c r="A45" s="7" t="s">
        <v>57</v>
      </c>
      <c r="B45" s="6" t="s">
        <v>58</v>
      </c>
      <c r="C45" s="38" t="s">
        <v>14</v>
      </c>
      <c r="D45" s="29">
        <v>0</v>
      </c>
    </row>
    <row r="46" spans="1:4" x14ac:dyDescent="0.3">
      <c r="A46" s="7" t="s">
        <v>59</v>
      </c>
      <c r="B46" s="6" t="s">
        <v>60</v>
      </c>
      <c r="C46" s="38" t="s">
        <v>14</v>
      </c>
      <c r="D46" s="29">
        <v>0</v>
      </c>
    </row>
    <row r="47" spans="1:4" x14ac:dyDescent="0.3">
      <c r="A47" s="7" t="s">
        <v>61</v>
      </c>
      <c r="B47" s="6" t="s">
        <v>62</v>
      </c>
      <c r="C47" s="38" t="s">
        <v>14</v>
      </c>
      <c r="D47" s="29">
        <v>0</v>
      </c>
    </row>
    <row r="48" spans="1:4" x14ac:dyDescent="0.3">
      <c r="A48" s="7" t="s">
        <v>63</v>
      </c>
      <c r="B48" s="6" t="s">
        <v>64</v>
      </c>
      <c r="C48" s="38" t="s">
        <v>14</v>
      </c>
      <c r="D48" s="29">
        <v>0</v>
      </c>
    </row>
    <row r="49" spans="1:4" x14ac:dyDescent="0.3">
      <c r="A49" s="47" t="s">
        <v>346</v>
      </c>
      <c r="B49" s="48" t="s">
        <v>65</v>
      </c>
      <c r="C49" s="49" t="s">
        <v>14</v>
      </c>
      <c r="D49" s="50">
        <f>D50+D51+D52+D53</f>
        <v>2304.81</v>
      </c>
    </row>
    <row r="50" spans="1:4" x14ac:dyDescent="0.3">
      <c r="A50" s="7" t="s">
        <v>66</v>
      </c>
      <c r="B50" s="6" t="s">
        <v>67</v>
      </c>
      <c r="C50" s="38" t="s">
        <v>14</v>
      </c>
      <c r="D50" s="29">
        <v>287.86</v>
      </c>
    </row>
    <row r="51" spans="1:4" x14ac:dyDescent="0.3">
      <c r="A51" s="7" t="s">
        <v>68</v>
      </c>
      <c r="B51" s="6" t="s">
        <v>69</v>
      </c>
      <c r="C51" s="38" t="s">
        <v>14</v>
      </c>
      <c r="D51" s="29">
        <v>332.22</v>
      </c>
    </row>
    <row r="52" spans="1:4" x14ac:dyDescent="0.3">
      <c r="A52" s="7" t="s">
        <v>70</v>
      </c>
      <c r="B52" s="6" t="s">
        <v>71</v>
      </c>
      <c r="C52" s="38" t="s">
        <v>14</v>
      </c>
      <c r="D52" s="29">
        <v>17.97</v>
      </c>
    </row>
    <row r="53" spans="1:4" x14ac:dyDescent="0.3">
      <c r="A53" s="7" t="s">
        <v>72</v>
      </c>
      <c r="B53" s="6" t="s">
        <v>73</v>
      </c>
      <c r="C53" s="38" t="s">
        <v>14</v>
      </c>
      <c r="D53" s="29">
        <v>1666.76</v>
      </c>
    </row>
    <row r="54" spans="1:4" x14ac:dyDescent="0.3">
      <c r="A54" s="39">
        <v>2</v>
      </c>
      <c r="B54" s="40" t="s">
        <v>74</v>
      </c>
      <c r="C54" s="41" t="s">
        <v>14</v>
      </c>
      <c r="D54" s="42">
        <v>0</v>
      </c>
    </row>
    <row r="55" spans="1:4" x14ac:dyDescent="0.3">
      <c r="A55" s="43">
        <v>3</v>
      </c>
      <c r="B55" s="44" t="s">
        <v>75</v>
      </c>
      <c r="C55" s="45" t="s">
        <v>14</v>
      </c>
      <c r="D55" s="46">
        <f>D56+D57+D58+D59</f>
        <v>155.75</v>
      </c>
    </row>
    <row r="56" spans="1:4" x14ac:dyDescent="0.3">
      <c r="A56" s="7" t="s">
        <v>117</v>
      </c>
      <c r="B56" s="6" t="s">
        <v>76</v>
      </c>
      <c r="C56" s="51" t="s">
        <v>14</v>
      </c>
      <c r="D56" s="29">
        <v>45.78</v>
      </c>
    </row>
    <row r="57" spans="1:4" x14ac:dyDescent="0.3">
      <c r="A57" s="7" t="s">
        <v>118</v>
      </c>
      <c r="B57" s="6" t="s">
        <v>77</v>
      </c>
      <c r="C57" s="51" t="s">
        <v>14</v>
      </c>
      <c r="D57" s="29">
        <v>0</v>
      </c>
    </row>
    <row r="58" spans="1:4" x14ac:dyDescent="0.3">
      <c r="A58" s="7" t="s">
        <v>119</v>
      </c>
      <c r="B58" s="6" t="s">
        <v>78</v>
      </c>
      <c r="C58" s="51" t="s">
        <v>14</v>
      </c>
      <c r="D58" s="29">
        <v>0</v>
      </c>
    </row>
    <row r="59" spans="1:4" x14ac:dyDescent="0.3">
      <c r="A59" s="7" t="s">
        <v>120</v>
      </c>
      <c r="B59" s="6" t="s">
        <v>79</v>
      </c>
      <c r="C59" s="51" t="s">
        <v>14</v>
      </c>
      <c r="D59" s="29">
        <v>109.97</v>
      </c>
    </row>
    <row r="60" spans="1:4" x14ac:dyDescent="0.3">
      <c r="A60" s="7">
        <v>4</v>
      </c>
      <c r="B60" s="6" t="s">
        <v>80</v>
      </c>
      <c r="C60" s="51" t="s">
        <v>14</v>
      </c>
      <c r="D60" s="29">
        <v>0</v>
      </c>
    </row>
    <row r="61" spans="1:4" x14ac:dyDescent="0.3">
      <c r="A61" s="7" t="s">
        <v>121</v>
      </c>
      <c r="B61" s="6" t="s">
        <v>81</v>
      </c>
      <c r="C61" s="51" t="s">
        <v>14</v>
      </c>
      <c r="D61" s="29">
        <v>0</v>
      </c>
    </row>
    <row r="62" spans="1:4" ht="26.4" x14ac:dyDescent="0.3">
      <c r="A62" s="7" t="s">
        <v>122</v>
      </c>
      <c r="B62" s="6" t="s">
        <v>82</v>
      </c>
      <c r="C62" s="51" t="s">
        <v>14</v>
      </c>
      <c r="D62" s="29">
        <v>0</v>
      </c>
    </row>
    <row r="63" spans="1:4" x14ac:dyDescent="0.3">
      <c r="A63" s="7" t="s">
        <v>123</v>
      </c>
      <c r="B63" s="6" t="s">
        <v>83</v>
      </c>
      <c r="C63" s="51" t="s">
        <v>14</v>
      </c>
      <c r="D63" s="29">
        <v>0</v>
      </c>
    </row>
    <row r="64" spans="1:4" x14ac:dyDescent="0.3">
      <c r="A64" s="7">
        <v>5</v>
      </c>
      <c r="B64" s="6" t="s">
        <v>84</v>
      </c>
      <c r="C64" s="51" t="s">
        <v>14</v>
      </c>
      <c r="D64" s="29">
        <v>0</v>
      </c>
    </row>
    <row r="65" spans="1:4" x14ac:dyDescent="0.3">
      <c r="A65" s="39">
        <v>6</v>
      </c>
      <c r="B65" s="40" t="s">
        <v>85</v>
      </c>
      <c r="C65" s="41" t="s">
        <v>14</v>
      </c>
      <c r="D65" s="42">
        <f>D14+D55</f>
        <v>260612.64999999997</v>
      </c>
    </row>
    <row r="66" spans="1:4" ht="14.4" customHeight="1" x14ac:dyDescent="0.3">
      <c r="A66" s="64" t="s">
        <v>86</v>
      </c>
      <c r="B66" s="64"/>
      <c r="C66" s="64"/>
      <c r="D66" s="64"/>
    </row>
    <row r="67" spans="1:4" ht="26.4" x14ac:dyDescent="0.3">
      <c r="A67" s="38">
        <v>1</v>
      </c>
      <c r="B67" s="6" t="s">
        <v>87</v>
      </c>
      <c r="C67" s="38" t="s">
        <v>88</v>
      </c>
      <c r="D67" s="29">
        <v>15</v>
      </c>
    </row>
    <row r="68" spans="1:4" x14ac:dyDescent="0.3">
      <c r="A68" s="38">
        <v>2</v>
      </c>
      <c r="B68" s="6" t="s">
        <v>89</v>
      </c>
      <c r="C68" s="38" t="s">
        <v>90</v>
      </c>
      <c r="D68" s="29">
        <v>54</v>
      </c>
    </row>
    <row r="69" spans="1:4" x14ac:dyDescent="0.3">
      <c r="A69" s="38">
        <v>3</v>
      </c>
      <c r="B69" s="6" t="s">
        <v>91</v>
      </c>
      <c r="C69" s="38" t="s">
        <v>92</v>
      </c>
      <c r="D69" s="29">
        <v>80</v>
      </c>
    </row>
    <row r="70" spans="1:4" x14ac:dyDescent="0.3">
      <c r="A70" s="38">
        <v>4</v>
      </c>
      <c r="B70" s="6" t="s">
        <v>93</v>
      </c>
      <c r="C70" s="38" t="s">
        <v>88</v>
      </c>
      <c r="D70" s="29">
        <v>0</v>
      </c>
    </row>
    <row r="71" spans="1:4" x14ac:dyDescent="0.3">
      <c r="A71" s="38">
        <v>5</v>
      </c>
      <c r="B71" s="6" t="s">
        <v>94</v>
      </c>
      <c r="C71" s="38" t="s">
        <v>95</v>
      </c>
      <c r="D71" s="29">
        <v>0</v>
      </c>
    </row>
    <row r="72" spans="1:4" x14ac:dyDescent="0.3">
      <c r="A72" s="38">
        <v>6</v>
      </c>
      <c r="B72" s="6" t="s">
        <v>96</v>
      </c>
      <c r="C72" s="38" t="s">
        <v>88</v>
      </c>
      <c r="D72" s="29">
        <v>1</v>
      </c>
    </row>
  </sheetData>
  <mergeCells count="1">
    <mergeCell ref="A66:D6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D13"/>
  <sheetViews>
    <sheetView zoomScaleNormal="100" workbookViewId="0">
      <selection sqref="A1:D13"/>
    </sheetView>
  </sheetViews>
  <sheetFormatPr defaultRowHeight="14.4" x14ac:dyDescent="0.3"/>
  <cols>
    <col min="1" max="12" width="25.6640625" customWidth="1"/>
  </cols>
  <sheetData>
    <row r="1" spans="1:4" x14ac:dyDescent="0.3">
      <c r="D1" s="1" t="s">
        <v>97</v>
      </c>
    </row>
    <row r="2" spans="1:4" x14ac:dyDescent="0.3">
      <c r="D2" s="1" t="s">
        <v>1</v>
      </c>
    </row>
    <row r="3" spans="1:4" x14ac:dyDescent="0.3">
      <c r="D3" s="1" t="s">
        <v>2</v>
      </c>
    </row>
    <row r="4" spans="1:4" x14ac:dyDescent="0.3">
      <c r="D4" s="1" t="s">
        <v>130</v>
      </c>
    </row>
    <row r="5" spans="1:4" s="14" customFormat="1" x14ac:dyDescent="0.3">
      <c r="B5" s="60" t="s">
        <v>124</v>
      </c>
      <c r="C5" s="61"/>
    </row>
    <row r="6" spans="1:4" s="14" customFormat="1" x14ac:dyDescent="0.3">
      <c r="B6" s="60" t="s">
        <v>322</v>
      </c>
      <c r="C6" s="61"/>
    </row>
    <row r="7" spans="1:4" s="14" customFormat="1" x14ac:dyDescent="0.3">
      <c r="B7" s="60" t="s">
        <v>337</v>
      </c>
      <c r="C7" s="61"/>
    </row>
    <row r="8" spans="1:4" s="14" customFormat="1" ht="31.5" customHeight="1" x14ac:dyDescent="0.3">
      <c r="B8" s="62" t="s">
        <v>317</v>
      </c>
      <c r="C8" s="63"/>
    </row>
    <row r="9" spans="1:4" ht="15.75" thickBot="1" x14ac:dyDescent="0.3">
      <c r="A9" s="2"/>
    </row>
    <row r="10" spans="1:4" ht="69" thickBot="1" x14ac:dyDescent="0.35">
      <c r="A10" s="8" t="s">
        <v>125</v>
      </c>
      <c r="B10" s="9" t="s">
        <v>126</v>
      </c>
      <c r="C10" s="9" t="s">
        <v>127</v>
      </c>
      <c r="D10" s="9" t="s">
        <v>128</v>
      </c>
    </row>
    <row r="11" spans="1:4" ht="15.75" thickBot="1" x14ac:dyDescent="0.3">
      <c r="A11" s="10">
        <v>1</v>
      </c>
      <c r="B11" s="11">
        <v>2</v>
      </c>
      <c r="C11" s="11">
        <v>3</v>
      </c>
      <c r="D11" s="11">
        <v>4</v>
      </c>
    </row>
    <row r="12" spans="1:4" ht="84.75" customHeight="1" thickBot="1" x14ac:dyDescent="0.35">
      <c r="A12" s="10" t="s">
        <v>292</v>
      </c>
      <c r="B12" s="53">
        <v>1564496.051</v>
      </c>
      <c r="C12" s="53">
        <v>1564496.051</v>
      </c>
      <c r="D12" s="23" t="s">
        <v>293</v>
      </c>
    </row>
    <row r="13" spans="1:4" ht="30" customHeight="1" thickBot="1" x14ac:dyDescent="0.35">
      <c r="A13" s="12" t="s">
        <v>129</v>
      </c>
      <c r="B13" s="53">
        <f>B12</f>
        <v>1564496.051</v>
      </c>
      <c r="C13" s="53">
        <f>C12</f>
        <v>1564496.051</v>
      </c>
      <c r="D13" s="23" t="s">
        <v>293</v>
      </c>
    </row>
  </sheetData>
  <mergeCells count="4">
    <mergeCell ref="B6:C6"/>
    <mergeCell ref="B8:C8"/>
    <mergeCell ref="B7:C7"/>
    <mergeCell ref="B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zoomScale="150" zoomScaleNormal="150" workbookViewId="0">
      <selection activeCell="B10" sqref="B10:D10"/>
    </sheetView>
  </sheetViews>
  <sheetFormatPr defaultRowHeight="14.4" x14ac:dyDescent="0.3"/>
  <cols>
    <col min="1" max="11" width="22.33203125" customWidth="1"/>
  </cols>
  <sheetData>
    <row r="1" spans="1:5" x14ac:dyDescent="0.3">
      <c r="E1" s="1" t="s">
        <v>131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3</v>
      </c>
    </row>
    <row r="5" spans="1:5" x14ac:dyDescent="0.3">
      <c r="C5" s="16" t="s">
        <v>132</v>
      </c>
    </row>
    <row r="6" spans="1:5" x14ac:dyDescent="0.3">
      <c r="B6" s="60" t="s">
        <v>133</v>
      </c>
      <c r="C6" s="73"/>
      <c r="D6" s="73"/>
    </row>
    <row r="7" spans="1:5" x14ac:dyDescent="0.3">
      <c r="B7" s="60" t="s">
        <v>134</v>
      </c>
      <c r="C7" s="73"/>
      <c r="D7" s="73"/>
    </row>
    <row r="8" spans="1:5" x14ac:dyDescent="0.3">
      <c r="B8" s="60" t="s">
        <v>323</v>
      </c>
      <c r="C8" s="73"/>
      <c r="D8" s="73"/>
    </row>
    <row r="9" spans="1:5" x14ac:dyDescent="0.3">
      <c r="B9" s="60" t="s">
        <v>340</v>
      </c>
      <c r="C9" s="73"/>
      <c r="D9" s="73"/>
    </row>
    <row r="10" spans="1:5" x14ac:dyDescent="0.3">
      <c r="B10" s="60" t="s">
        <v>324</v>
      </c>
      <c r="C10" s="73"/>
      <c r="D10" s="73"/>
    </row>
    <row r="11" spans="1:5" ht="15.75" thickBot="1" x14ac:dyDescent="0.3">
      <c r="A11" s="2"/>
    </row>
    <row r="12" spans="1:5" ht="15" thickBot="1" x14ac:dyDescent="0.35">
      <c r="A12" s="65" t="s">
        <v>10</v>
      </c>
      <c r="B12" s="67" t="s">
        <v>135</v>
      </c>
      <c r="C12" s="68"/>
      <c r="D12" s="69"/>
      <c r="E12" s="65" t="s">
        <v>136</v>
      </c>
    </row>
    <row r="13" spans="1:5" ht="40.200000000000003" thickBot="1" x14ac:dyDescent="0.35">
      <c r="A13" s="66"/>
      <c r="B13" s="11" t="s">
        <v>137</v>
      </c>
      <c r="C13" s="11" t="s">
        <v>138</v>
      </c>
      <c r="D13" s="11" t="s">
        <v>139</v>
      </c>
      <c r="E13" s="66"/>
    </row>
    <row r="14" spans="1:5" ht="15.75" thickBot="1" x14ac:dyDescent="0.3">
      <c r="A14" s="10">
        <v>1</v>
      </c>
      <c r="B14" s="11">
        <v>2</v>
      </c>
      <c r="C14" s="11">
        <v>3</v>
      </c>
      <c r="D14" s="11">
        <v>4</v>
      </c>
      <c r="E14" s="11">
        <v>5</v>
      </c>
    </row>
    <row r="15" spans="1:5" ht="57" customHeight="1" thickBot="1" x14ac:dyDescent="0.35">
      <c r="A15" s="17" t="s">
        <v>140</v>
      </c>
      <c r="B15" s="70" t="s">
        <v>294</v>
      </c>
      <c r="C15" s="71"/>
      <c r="D15" s="72"/>
      <c r="E15" s="23" t="s">
        <v>293</v>
      </c>
    </row>
    <row r="16" spans="1:5" ht="63.6" customHeight="1" thickBot="1" x14ac:dyDescent="0.35">
      <c r="A16" s="17" t="s">
        <v>141</v>
      </c>
      <c r="B16" s="23">
        <v>5.5</v>
      </c>
      <c r="C16" s="23" t="s">
        <v>293</v>
      </c>
      <c r="D16" s="23">
        <v>5.5</v>
      </c>
      <c r="E16" s="23" t="s">
        <v>293</v>
      </c>
    </row>
  </sheetData>
  <mergeCells count="9">
    <mergeCell ref="A12:A13"/>
    <mergeCell ref="B12:D12"/>
    <mergeCell ref="E12:E13"/>
    <mergeCell ref="B15:D15"/>
    <mergeCell ref="B6:D6"/>
    <mergeCell ref="B7:D7"/>
    <mergeCell ref="B8:D8"/>
    <mergeCell ref="B9:D9"/>
    <mergeCell ref="B10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3"/>
  <sheetViews>
    <sheetView zoomScale="140" zoomScaleNormal="140" workbookViewId="0">
      <selection activeCell="A10" sqref="A10"/>
    </sheetView>
  </sheetViews>
  <sheetFormatPr defaultRowHeight="14.4" x14ac:dyDescent="0.3"/>
  <cols>
    <col min="1" max="1" width="63.88671875" customWidth="1"/>
    <col min="2" max="2" width="55.6640625" customWidth="1"/>
    <col min="3" max="11" width="22.33203125" customWidth="1"/>
  </cols>
  <sheetData>
    <row r="1" spans="1:3" x14ac:dyDescent="0.3">
      <c r="A1" s="1"/>
      <c r="B1" s="1" t="s">
        <v>131</v>
      </c>
    </row>
    <row r="2" spans="1:3" x14ac:dyDescent="0.3">
      <c r="A2" s="16"/>
      <c r="B2" s="1" t="s">
        <v>1</v>
      </c>
    </row>
    <row r="3" spans="1:3" x14ac:dyDescent="0.3">
      <c r="B3" s="1" t="s">
        <v>2</v>
      </c>
    </row>
    <row r="4" spans="1:3" x14ac:dyDescent="0.3">
      <c r="B4" s="1" t="s">
        <v>142</v>
      </c>
    </row>
    <row r="5" spans="1:3" x14ac:dyDescent="0.3">
      <c r="A5" s="16" t="s">
        <v>132</v>
      </c>
    </row>
    <row r="6" spans="1:3" x14ac:dyDescent="0.3">
      <c r="A6" s="16" t="s">
        <v>143</v>
      </c>
    </row>
    <row r="7" spans="1:3" x14ac:dyDescent="0.3">
      <c r="A7" s="16" t="s">
        <v>144</v>
      </c>
    </row>
    <row r="8" spans="1:3" x14ac:dyDescent="0.3">
      <c r="A8" s="16" t="s">
        <v>323</v>
      </c>
    </row>
    <row r="9" spans="1:3" x14ac:dyDescent="0.3">
      <c r="A9" s="16" t="s">
        <v>341</v>
      </c>
    </row>
    <row r="10" spans="1:3" x14ac:dyDescent="0.3">
      <c r="A10" s="16" t="s">
        <v>324</v>
      </c>
    </row>
    <row r="11" spans="1:3" ht="15.75" thickBot="1" x14ac:dyDescent="0.3">
      <c r="A11" s="16"/>
    </row>
    <row r="12" spans="1:3" ht="15" thickBot="1" x14ac:dyDescent="0.35">
      <c r="A12" s="8" t="s">
        <v>10</v>
      </c>
      <c r="B12" s="9" t="s">
        <v>135</v>
      </c>
      <c r="C12" s="16"/>
    </row>
    <row r="13" spans="1:3" ht="76.5" customHeight="1" thickBot="1" x14ac:dyDescent="0.35">
      <c r="A13" s="12" t="s">
        <v>145</v>
      </c>
      <c r="B13" s="13" t="s">
        <v>327</v>
      </c>
      <c r="C13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zoomScale="120" zoomScaleNormal="120" workbookViewId="0">
      <selection activeCell="D9" sqref="D9:F9"/>
    </sheetView>
  </sheetViews>
  <sheetFormatPr defaultColWidth="8.88671875" defaultRowHeight="14.4" x14ac:dyDescent="0.3"/>
  <cols>
    <col min="1" max="9" width="17.88671875" style="19" customWidth="1"/>
    <col min="10" max="10" width="18.33203125" style="19" customWidth="1"/>
    <col min="11" max="14" width="23.5546875" style="19" customWidth="1"/>
    <col min="15" max="16384" width="8.88671875" style="19"/>
  </cols>
  <sheetData>
    <row r="1" spans="1:10" x14ac:dyDescent="0.3">
      <c r="J1" s="1" t="s">
        <v>146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3</v>
      </c>
    </row>
    <row r="5" spans="1:10" s="14" customFormat="1" x14ac:dyDescent="0.3">
      <c r="D5" s="60" t="s">
        <v>98</v>
      </c>
      <c r="E5" s="60"/>
      <c r="F5" s="60"/>
    </row>
    <row r="6" spans="1:10" s="14" customFormat="1" x14ac:dyDescent="0.3">
      <c r="D6" s="60" t="s">
        <v>147</v>
      </c>
      <c r="E6" s="60"/>
      <c r="F6" s="60"/>
    </row>
    <row r="7" spans="1:10" s="14" customFormat="1" x14ac:dyDescent="0.3">
      <c r="D7" s="60" t="s">
        <v>148</v>
      </c>
      <c r="E7" s="60"/>
      <c r="F7" s="60"/>
    </row>
    <row r="8" spans="1:10" s="14" customFormat="1" ht="23.25" customHeight="1" x14ac:dyDescent="0.3">
      <c r="D8" s="62" t="s">
        <v>342</v>
      </c>
      <c r="E8" s="62"/>
      <c r="F8" s="62"/>
    </row>
    <row r="9" spans="1:10" s="14" customFormat="1" ht="15" x14ac:dyDescent="0.25">
      <c r="D9" s="60" t="s">
        <v>339</v>
      </c>
      <c r="E9" s="60"/>
      <c r="F9" s="60"/>
    </row>
    <row r="10" spans="1:10" s="14" customFormat="1" ht="15" x14ac:dyDescent="0.25">
      <c r="D10" s="15"/>
    </row>
    <row r="11" spans="1:10" s="14" customFormat="1" ht="15" x14ac:dyDescent="0.25">
      <c r="A11" s="15"/>
    </row>
    <row r="12" spans="1:10" s="14" customFormat="1" ht="15.75" thickBot="1" x14ac:dyDescent="0.3">
      <c r="A12" s="15"/>
    </row>
    <row r="13" spans="1:10" ht="78.599999999999994" customHeight="1" thickBot="1" x14ac:dyDescent="0.35">
      <c r="A13" s="8" t="s">
        <v>9</v>
      </c>
      <c r="B13" s="9" t="s">
        <v>149</v>
      </c>
      <c r="C13" s="9" t="s">
        <v>150</v>
      </c>
      <c r="D13" s="9" t="s">
        <v>151</v>
      </c>
      <c r="E13" s="9" t="s">
        <v>152</v>
      </c>
      <c r="F13" s="9" t="s">
        <v>153</v>
      </c>
      <c r="G13" s="9" t="s">
        <v>154</v>
      </c>
      <c r="H13" s="9" t="s">
        <v>155</v>
      </c>
      <c r="I13" s="9" t="s">
        <v>156</v>
      </c>
      <c r="J13" s="9" t="s">
        <v>157</v>
      </c>
    </row>
    <row r="14" spans="1:10" ht="15.75" thickBot="1" x14ac:dyDescent="0.3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</row>
    <row r="15" spans="1:10" ht="15" thickBot="1" x14ac:dyDescent="0.35">
      <c r="A15" s="22">
        <v>1</v>
      </c>
      <c r="B15" s="65" t="s">
        <v>293</v>
      </c>
      <c r="C15" s="65" t="s">
        <v>293</v>
      </c>
      <c r="D15" s="23" t="s">
        <v>293</v>
      </c>
      <c r="E15" s="23" t="s">
        <v>293</v>
      </c>
      <c r="F15" s="23" t="s">
        <v>293</v>
      </c>
      <c r="G15" s="23" t="s">
        <v>293</v>
      </c>
      <c r="H15" s="23" t="s">
        <v>293</v>
      </c>
      <c r="I15" s="23" t="s">
        <v>293</v>
      </c>
      <c r="J15" s="23" t="s">
        <v>293</v>
      </c>
    </row>
    <row r="16" spans="1:10" ht="15" thickBot="1" x14ac:dyDescent="0.35">
      <c r="A16" s="22">
        <v>2</v>
      </c>
      <c r="B16" s="74"/>
      <c r="C16" s="66"/>
      <c r="D16" s="23" t="s">
        <v>293</v>
      </c>
      <c r="E16" s="23" t="s">
        <v>293</v>
      </c>
      <c r="F16" s="23" t="s">
        <v>293</v>
      </c>
      <c r="G16" s="23" t="s">
        <v>293</v>
      </c>
      <c r="H16" s="23" t="s">
        <v>293</v>
      </c>
      <c r="I16" s="23" t="s">
        <v>293</v>
      </c>
      <c r="J16" s="23" t="s">
        <v>293</v>
      </c>
    </row>
    <row r="17" spans="1:10" ht="15" thickBot="1" x14ac:dyDescent="0.35">
      <c r="A17" s="22">
        <v>3</v>
      </c>
      <c r="B17" s="74"/>
      <c r="C17" s="65" t="s">
        <v>293</v>
      </c>
      <c r="D17" s="23" t="s">
        <v>293</v>
      </c>
      <c r="E17" s="23" t="s">
        <v>293</v>
      </c>
      <c r="F17" s="23" t="s">
        <v>293</v>
      </c>
      <c r="G17" s="23" t="s">
        <v>293</v>
      </c>
      <c r="H17" s="23" t="s">
        <v>293</v>
      </c>
      <c r="I17" s="23" t="s">
        <v>293</v>
      </c>
      <c r="J17" s="23" t="s">
        <v>293</v>
      </c>
    </row>
    <row r="18" spans="1:10" ht="15" thickBot="1" x14ac:dyDescent="0.35">
      <c r="A18" s="22">
        <v>4</v>
      </c>
      <c r="B18" s="66"/>
      <c r="C18" s="66"/>
      <c r="D18" s="23" t="s">
        <v>293</v>
      </c>
      <c r="E18" s="23" t="s">
        <v>293</v>
      </c>
      <c r="F18" s="23" t="s">
        <v>293</v>
      </c>
      <c r="G18" s="23" t="s">
        <v>293</v>
      </c>
      <c r="H18" s="23" t="s">
        <v>293</v>
      </c>
      <c r="I18" s="23" t="s">
        <v>293</v>
      </c>
      <c r="J18" s="23" t="s">
        <v>293</v>
      </c>
    </row>
  </sheetData>
  <mergeCells count="8">
    <mergeCell ref="B15:B18"/>
    <mergeCell ref="C15:C16"/>
    <mergeCell ref="C17:C18"/>
    <mergeCell ref="D5:F5"/>
    <mergeCell ref="D6:F6"/>
    <mergeCell ref="D7:F7"/>
    <mergeCell ref="D8:F8"/>
    <mergeCell ref="D9:F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="130" zoomScaleNormal="130" workbookViewId="0">
      <selection activeCell="G7" sqref="G7"/>
    </sheetView>
  </sheetViews>
  <sheetFormatPr defaultRowHeight="14.4" x14ac:dyDescent="0.3"/>
  <cols>
    <col min="1" max="5" width="16.6640625" customWidth="1"/>
    <col min="6" max="6" width="18.88671875" customWidth="1"/>
    <col min="7" max="10" width="16.6640625" customWidth="1"/>
  </cols>
  <sheetData>
    <row r="1" spans="1:10" x14ac:dyDescent="0.3">
      <c r="J1" s="1" t="s">
        <v>146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142</v>
      </c>
    </row>
    <row r="5" spans="1:10" x14ac:dyDescent="0.3">
      <c r="D5" s="33" t="s">
        <v>328</v>
      </c>
      <c r="E5" s="33"/>
      <c r="F5" s="33"/>
    </row>
    <row r="6" spans="1:10" s="35" customFormat="1" x14ac:dyDescent="0.3">
      <c r="D6" s="60" t="s">
        <v>147</v>
      </c>
      <c r="E6" s="60"/>
      <c r="F6" s="60"/>
    </row>
    <row r="7" spans="1:10" s="35" customFormat="1" x14ac:dyDescent="0.3">
      <c r="D7" s="60" t="s">
        <v>148</v>
      </c>
      <c r="E7" s="60"/>
      <c r="F7" s="60"/>
    </row>
    <row r="8" spans="1:10" s="35" customFormat="1" ht="23.25" customHeight="1" x14ac:dyDescent="0.3">
      <c r="D8" s="62" t="s">
        <v>343</v>
      </c>
      <c r="E8" s="62"/>
      <c r="F8" s="62"/>
    </row>
    <row r="9" spans="1:10" s="35" customFormat="1" ht="15" x14ac:dyDescent="0.25">
      <c r="D9" s="60" t="s">
        <v>339</v>
      </c>
      <c r="E9" s="60"/>
      <c r="F9" s="60"/>
    </row>
    <row r="10" spans="1:10" ht="15" x14ac:dyDescent="0.25">
      <c r="D10" s="15"/>
    </row>
    <row r="11" spans="1:10" ht="15" x14ac:dyDescent="0.25">
      <c r="A11" s="15"/>
    </row>
    <row r="12" spans="1:10" ht="15.75" thickBot="1" x14ac:dyDescent="0.3">
      <c r="A12" s="15"/>
    </row>
    <row r="13" spans="1:10" ht="78.599999999999994" customHeight="1" thickBot="1" x14ac:dyDescent="0.35">
      <c r="A13" s="8" t="s">
        <v>9</v>
      </c>
      <c r="B13" s="9" t="s">
        <v>158</v>
      </c>
      <c r="C13" s="9" t="s">
        <v>150</v>
      </c>
      <c r="D13" s="9" t="s">
        <v>159</v>
      </c>
      <c r="E13" s="9" t="s">
        <v>160</v>
      </c>
      <c r="F13" s="9" t="s">
        <v>161</v>
      </c>
      <c r="G13" s="9" t="s">
        <v>154</v>
      </c>
      <c r="H13" s="9" t="s">
        <v>155</v>
      </c>
      <c r="I13" s="9" t="s">
        <v>162</v>
      </c>
      <c r="J13" s="9" t="s">
        <v>163</v>
      </c>
    </row>
    <row r="14" spans="1:10" ht="15.75" thickBot="1" x14ac:dyDescent="0.3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</row>
    <row r="15" spans="1:10" ht="15" thickBot="1" x14ac:dyDescent="0.35">
      <c r="A15" s="10">
        <v>1</v>
      </c>
      <c r="B15" s="65" t="s">
        <v>293</v>
      </c>
      <c r="C15" s="65" t="s">
        <v>293</v>
      </c>
      <c r="D15" s="11" t="s">
        <v>293</v>
      </c>
      <c r="E15" s="23" t="s">
        <v>293</v>
      </c>
      <c r="F15" s="23" t="s">
        <v>293</v>
      </c>
      <c r="G15" s="23" t="s">
        <v>293</v>
      </c>
      <c r="H15" s="23" t="s">
        <v>293</v>
      </c>
      <c r="I15" s="23" t="s">
        <v>293</v>
      </c>
      <c r="J15" s="23" t="s">
        <v>293</v>
      </c>
    </row>
    <row r="16" spans="1:10" ht="15" thickBot="1" x14ac:dyDescent="0.35">
      <c r="A16" s="10"/>
      <c r="B16" s="74"/>
      <c r="C16" s="66"/>
      <c r="D16" s="23" t="s">
        <v>293</v>
      </c>
      <c r="E16" s="23" t="s">
        <v>293</v>
      </c>
      <c r="F16" s="23" t="s">
        <v>293</v>
      </c>
      <c r="G16" s="23" t="s">
        <v>293</v>
      </c>
      <c r="H16" s="23" t="s">
        <v>293</v>
      </c>
      <c r="I16" s="23" t="s">
        <v>293</v>
      </c>
      <c r="J16" s="23" t="s">
        <v>293</v>
      </c>
    </row>
    <row r="17" spans="1:10" ht="15" thickBot="1" x14ac:dyDescent="0.35">
      <c r="A17" s="10"/>
      <c r="B17" s="74"/>
      <c r="C17" s="65" t="s">
        <v>293</v>
      </c>
      <c r="D17" s="23" t="s">
        <v>293</v>
      </c>
      <c r="E17" s="23" t="s">
        <v>293</v>
      </c>
      <c r="F17" s="23" t="s">
        <v>293</v>
      </c>
      <c r="G17" s="23" t="s">
        <v>293</v>
      </c>
      <c r="H17" s="23" t="s">
        <v>293</v>
      </c>
      <c r="I17" s="23" t="s">
        <v>293</v>
      </c>
      <c r="J17" s="23" t="s">
        <v>293</v>
      </c>
    </row>
    <row r="18" spans="1:10" ht="15" thickBot="1" x14ac:dyDescent="0.35">
      <c r="A18" s="10"/>
      <c r="B18" s="66"/>
      <c r="C18" s="66"/>
      <c r="D18" s="23" t="s">
        <v>293</v>
      </c>
      <c r="E18" s="23" t="s">
        <v>293</v>
      </c>
      <c r="F18" s="23" t="s">
        <v>293</v>
      </c>
      <c r="G18" s="23" t="s">
        <v>293</v>
      </c>
      <c r="H18" s="23" t="s">
        <v>293</v>
      </c>
      <c r="I18" s="23" t="s">
        <v>293</v>
      </c>
      <c r="J18" s="23" t="s">
        <v>293</v>
      </c>
    </row>
    <row r="19" spans="1:10" ht="15" x14ac:dyDescent="0.25">
      <c r="A19" s="2"/>
    </row>
  </sheetData>
  <mergeCells count="7">
    <mergeCell ref="B15:B18"/>
    <mergeCell ref="C15:C16"/>
    <mergeCell ref="C17:C18"/>
    <mergeCell ref="D6:F6"/>
    <mergeCell ref="D7:F7"/>
    <mergeCell ref="D8:F8"/>
    <mergeCell ref="D9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zoomScale="115" zoomScaleNormal="115" workbookViewId="0">
      <selection activeCell="D9" sqref="D9"/>
    </sheetView>
  </sheetViews>
  <sheetFormatPr defaultRowHeight="14.4" x14ac:dyDescent="0.3"/>
  <cols>
    <col min="1" max="10" width="13.6640625" customWidth="1"/>
  </cols>
  <sheetData>
    <row r="1" spans="1:10" x14ac:dyDescent="0.3">
      <c r="J1" s="1" t="s">
        <v>146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130</v>
      </c>
    </row>
    <row r="5" spans="1:10" s="18" customFormat="1" x14ac:dyDescent="0.3">
      <c r="D5" s="75" t="s">
        <v>98</v>
      </c>
      <c r="E5" s="75"/>
      <c r="F5" s="75"/>
      <c r="G5" s="75"/>
    </row>
    <row r="6" spans="1:10" s="18" customFormat="1" x14ac:dyDescent="0.3">
      <c r="D6" s="60" t="s">
        <v>147</v>
      </c>
      <c r="E6" s="60"/>
      <c r="F6" s="60"/>
      <c r="G6" s="60"/>
    </row>
    <row r="7" spans="1:10" s="18" customFormat="1" x14ac:dyDescent="0.3">
      <c r="D7" s="60" t="s">
        <v>332</v>
      </c>
      <c r="E7" s="60"/>
      <c r="F7" s="60"/>
      <c r="G7" s="60"/>
    </row>
    <row r="8" spans="1:10" s="18" customFormat="1" ht="22.5" customHeight="1" x14ac:dyDescent="0.3">
      <c r="D8" s="62" t="s">
        <v>345</v>
      </c>
      <c r="E8" s="62"/>
      <c r="F8" s="62"/>
      <c r="G8" s="62"/>
    </row>
    <row r="9" spans="1:10" s="18" customFormat="1" ht="15" x14ac:dyDescent="0.25">
      <c r="D9" s="15" t="s">
        <v>344</v>
      </c>
    </row>
    <row r="10" spans="1:10" s="18" customFormat="1" ht="15.75" thickBot="1" x14ac:dyDescent="0.3">
      <c r="D10" s="34"/>
    </row>
    <row r="11" spans="1:10" ht="21.6" customHeight="1" thickBot="1" x14ac:dyDescent="0.35">
      <c r="A11" s="65" t="s">
        <v>164</v>
      </c>
      <c r="B11" s="65" t="s">
        <v>158</v>
      </c>
      <c r="C11" s="67" t="s">
        <v>165</v>
      </c>
      <c r="D11" s="68"/>
      <c r="E11" s="68"/>
      <c r="F11" s="68"/>
      <c r="G11" s="68"/>
      <c r="H11" s="68"/>
      <c r="I11" s="68"/>
      <c r="J11" s="69"/>
    </row>
    <row r="12" spans="1:10" ht="21.6" customHeight="1" thickBot="1" x14ac:dyDescent="0.35">
      <c r="A12" s="74"/>
      <c r="B12" s="74"/>
      <c r="C12" s="67">
        <v>1</v>
      </c>
      <c r="D12" s="69"/>
      <c r="E12" s="67">
        <v>2</v>
      </c>
      <c r="F12" s="69"/>
      <c r="G12" s="67">
        <v>3</v>
      </c>
      <c r="H12" s="69"/>
      <c r="I12" s="67" t="s">
        <v>166</v>
      </c>
      <c r="J12" s="69"/>
    </row>
    <row r="13" spans="1:10" ht="21.6" customHeight="1" thickBot="1" x14ac:dyDescent="0.35">
      <c r="A13" s="74"/>
      <c r="B13" s="74"/>
      <c r="C13" s="67" t="s">
        <v>167</v>
      </c>
      <c r="D13" s="69"/>
      <c r="E13" s="67" t="s">
        <v>168</v>
      </c>
      <c r="F13" s="69"/>
      <c r="G13" s="67" t="s">
        <v>169</v>
      </c>
      <c r="H13" s="69"/>
      <c r="I13" s="67" t="s">
        <v>166</v>
      </c>
      <c r="J13" s="69"/>
    </row>
    <row r="14" spans="1:10" ht="43.2" customHeight="1" thickBot="1" x14ac:dyDescent="0.35">
      <c r="A14" s="66"/>
      <c r="B14" s="66"/>
      <c r="C14" s="11" t="s">
        <v>170</v>
      </c>
      <c r="D14" s="11" t="s">
        <v>171</v>
      </c>
      <c r="E14" s="11" t="s">
        <v>170</v>
      </c>
      <c r="F14" s="11" t="s">
        <v>171</v>
      </c>
      <c r="G14" s="11" t="s">
        <v>170</v>
      </c>
      <c r="H14" s="11" t="s">
        <v>171</v>
      </c>
      <c r="I14" s="11" t="s">
        <v>170</v>
      </c>
      <c r="J14" s="11" t="s">
        <v>171</v>
      </c>
    </row>
    <row r="15" spans="1:10" ht="21.6" customHeight="1" thickBot="1" x14ac:dyDescent="0.3">
      <c r="A15" s="10">
        <v>1</v>
      </c>
      <c r="B15" s="11" t="s">
        <v>172</v>
      </c>
      <c r="C15" s="11" t="s">
        <v>293</v>
      </c>
      <c r="D15" s="23" t="s">
        <v>293</v>
      </c>
      <c r="E15" s="23" t="s">
        <v>293</v>
      </c>
      <c r="F15" s="23" t="s">
        <v>293</v>
      </c>
      <c r="G15" s="23" t="s">
        <v>293</v>
      </c>
      <c r="H15" s="23" t="s">
        <v>293</v>
      </c>
      <c r="I15" s="23" t="s">
        <v>293</v>
      </c>
      <c r="J15" s="23" t="s">
        <v>293</v>
      </c>
    </row>
    <row r="16" spans="1:10" ht="21.6" customHeight="1" thickBot="1" x14ac:dyDescent="0.3">
      <c r="A16" s="10">
        <v>2</v>
      </c>
      <c r="B16" s="11" t="s">
        <v>173</v>
      </c>
      <c r="C16" s="11" t="s">
        <v>293</v>
      </c>
      <c r="D16" s="23" t="s">
        <v>293</v>
      </c>
      <c r="E16" s="23" t="s">
        <v>293</v>
      </c>
      <c r="F16" s="23" t="s">
        <v>293</v>
      </c>
      <c r="G16" s="23" t="s">
        <v>293</v>
      </c>
      <c r="H16" s="23" t="s">
        <v>293</v>
      </c>
      <c r="I16" s="23" t="s">
        <v>293</v>
      </c>
      <c r="J16" s="23" t="s">
        <v>293</v>
      </c>
    </row>
    <row r="17" spans="1:10" ht="21.6" customHeight="1" thickBot="1" x14ac:dyDescent="0.3">
      <c r="A17" s="10">
        <v>3</v>
      </c>
      <c r="B17" s="11" t="s">
        <v>174</v>
      </c>
      <c r="C17" s="11" t="s">
        <v>293</v>
      </c>
      <c r="D17" s="23" t="s">
        <v>293</v>
      </c>
      <c r="E17" s="23" t="s">
        <v>293</v>
      </c>
      <c r="F17" s="23" t="s">
        <v>293</v>
      </c>
      <c r="G17" s="23" t="s">
        <v>293</v>
      </c>
      <c r="H17" s="23" t="s">
        <v>293</v>
      </c>
      <c r="I17" s="23" t="s">
        <v>293</v>
      </c>
      <c r="J17" s="23" t="s">
        <v>293</v>
      </c>
    </row>
    <row r="18" spans="1:10" ht="21.6" customHeight="1" thickBot="1" x14ac:dyDescent="0.3">
      <c r="A18" s="10" t="s">
        <v>166</v>
      </c>
      <c r="B18" s="11" t="s">
        <v>166</v>
      </c>
      <c r="C18" s="11"/>
      <c r="D18" s="11"/>
      <c r="E18" s="11"/>
      <c r="F18" s="11"/>
      <c r="G18" s="11"/>
      <c r="H18" s="11"/>
      <c r="I18" s="11"/>
      <c r="J18" s="11"/>
    </row>
  </sheetData>
  <mergeCells count="15">
    <mergeCell ref="D5:G5"/>
    <mergeCell ref="D6:G6"/>
    <mergeCell ref="D7:G7"/>
    <mergeCell ref="D8:G8"/>
    <mergeCell ref="C13:D13"/>
    <mergeCell ref="E13:F13"/>
    <mergeCell ref="G13:H13"/>
    <mergeCell ref="I13:J13"/>
    <mergeCell ref="A11:A14"/>
    <mergeCell ref="B11:B14"/>
    <mergeCell ref="C11:J11"/>
    <mergeCell ref="C12:D12"/>
    <mergeCell ref="E12:F12"/>
    <mergeCell ref="G12:H12"/>
    <mergeCell ref="I12:J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18"/>
  <sheetViews>
    <sheetView zoomScale="85" zoomScaleNormal="85" workbookViewId="0">
      <selection activeCell="A10" sqref="A10"/>
    </sheetView>
  </sheetViews>
  <sheetFormatPr defaultRowHeight="14.4" x14ac:dyDescent="0.3"/>
  <cols>
    <col min="1" max="3" width="19.5546875" customWidth="1"/>
    <col min="4" max="13" width="6.44140625" customWidth="1"/>
    <col min="14" max="15" width="7" customWidth="1"/>
    <col min="16" max="16" width="11.6640625" customWidth="1"/>
    <col min="17" max="28" width="7" customWidth="1"/>
    <col min="29" max="29" width="9.109375" customWidth="1"/>
    <col min="30" max="30" width="21.109375" customWidth="1"/>
    <col min="31" max="34" width="13.6640625" customWidth="1"/>
  </cols>
  <sheetData>
    <row r="1" spans="1:30" x14ac:dyDescent="0.3">
      <c r="AD1" s="1" t="s">
        <v>146</v>
      </c>
    </row>
    <row r="2" spans="1:30" x14ac:dyDescent="0.3">
      <c r="AD2" s="1" t="s">
        <v>1</v>
      </c>
    </row>
    <row r="3" spans="1:30" x14ac:dyDescent="0.3">
      <c r="C3" t="s">
        <v>98</v>
      </c>
      <c r="AD3" s="1"/>
    </row>
    <row r="4" spans="1:30" x14ac:dyDescent="0.3">
      <c r="C4" t="s">
        <v>147</v>
      </c>
      <c r="AD4" s="1"/>
    </row>
    <row r="5" spans="1:30" x14ac:dyDescent="0.3">
      <c r="A5" s="15"/>
      <c r="C5" t="s">
        <v>148</v>
      </c>
    </row>
    <row r="6" spans="1:30" x14ac:dyDescent="0.3">
      <c r="A6" s="15"/>
      <c r="C6" t="s">
        <v>329</v>
      </c>
    </row>
    <row r="7" spans="1:30" x14ac:dyDescent="0.3">
      <c r="A7" s="2"/>
      <c r="C7" t="s">
        <v>330</v>
      </c>
    </row>
    <row r="8" spans="1:30" ht="15" x14ac:dyDescent="0.25">
      <c r="A8" s="2"/>
      <c r="C8" t="s">
        <v>339</v>
      </c>
    </row>
    <row r="9" spans="1:30" ht="15" x14ac:dyDescent="0.25">
      <c r="A9" s="2"/>
    </row>
    <row r="10" spans="1:30" x14ac:dyDescent="0.3">
      <c r="A10" s="2" t="s">
        <v>338</v>
      </c>
    </row>
    <row r="11" spans="1:30" ht="15.75" thickBot="1" x14ac:dyDescent="0.3">
      <c r="A11" s="2"/>
    </row>
    <row r="12" spans="1:30" ht="64.2" customHeight="1" thickBot="1" x14ac:dyDescent="0.35">
      <c r="A12" s="8" t="s">
        <v>175</v>
      </c>
      <c r="B12" s="9" t="s">
        <v>176</v>
      </c>
      <c r="C12" s="9" t="s">
        <v>177</v>
      </c>
      <c r="D12" s="67" t="s">
        <v>178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67" t="s">
        <v>179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7"/>
      <c r="AD12" s="9" t="s">
        <v>180</v>
      </c>
    </row>
    <row r="13" spans="1:30" ht="19.95" customHeight="1" thickBot="1" x14ac:dyDescent="0.3">
      <c r="A13" s="10">
        <v>1</v>
      </c>
      <c r="B13" s="11">
        <v>2</v>
      </c>
      <c r="C13" s="11">
        <v>3</v>
      </c>
      <c r="D13" s="67">
        <v>4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  <c r="Q13" s="67">
        <v>5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7"/>
      <c r="AD13" s="11">
        <v>6</v>
      </c>
    </row>
    <row r="14" spans="1:30" ht="26.25" customHeight="1" thickBot="1" x14ac:dyDescent="0.35">
      <c r="A14" s="22"/>
      <c r="B14" s="23"/>
      <c r="C14" s="23"/>
      <c r="D14" s="28" t="s">
        <v>298</v>
      </c>
      <c r="E14" s="28" t="s">
        <v>299</v>
      </c>
      <c r="F14" s="28" t="s">
        <v>300</v>
      </c>
      <c r="G14" s="28" t="s">
        <v>301</v>
      </c>
      <c r="H14" s="28" t="s">
        <v>302</v>
      </c>
      <c r="I14" s="28" t="s">
        <v>303</v>
      </c>
      <c r="J14" s="28" t="s">
        <v>304</v>
      </c>
      <c r="K14" s="28" t="s">
        <v>305</v>
      </c>
      <c r="L14" s="28" t="s">
        <v>306</v>
      </c>
      <c r="M14" s="28" t="s">
        <v>307</v>
      </c>
      <c r="N14" s="28" t="s">
        <v>308</v>
      </c>
      <c r="O14" s="28" t="s">
        <v>309</v>
      </c>
      <c r="P14" s="28" t="s">
        <v>335</v>
      </c>
      <c r="Q14" s="28" t="s">
        <v>298</v>
      </c>
      <c r="R14" s="28" t="s">
        <v>299</v>
      </c>
      <c r="S14" s="28" t="s">
        <v>300</v>
      </c>
      <c r="T14" s="28" t="s">
        <v>301</v>
      </c>
      <c r="U14" s="28" t="s">
        <v>302</v>
      </c>
      <c r="V14" s="28" t="s">
        <v>303</v>
      </c>
      <c r="W14" s="28" t="s">
        <v>304</v>
      </c>
      <c r="X14" s="28" t="s">
        <v>305</v>
      </c>
      <c r="Y14" s="28" t="s">
        <v>306</v>
      </c>
      <c r="Z14" s="28" t="s">
        <v>307</v>
      </c>
      <c r="AA14" s="28" t="s">
        <v>308</v>
      </c>
      <c r="AB14" s="28" t="s">
        <v>309</v>
      </c>
      <c r="AC14" s="28" t="s">
        <v>335</v>
      </c>
      <c r="AD14" s="23"/>
    </row>
    <row r="15" spans="1:30" ht="157.5" customHeight="1" thickBot="1" x14ac:dyDescent="0.35">
      <c r="A15" s="10" t="s">
        <v>295</v>
      </c>
      <c r="B15" s="11" t="s">
        <v>296</v>
      </c>
      <c r="C15" s="11" t="s">
        <v>297</v>
      </c>
      <c r="D15" s="27">
        <v>149.43700000000001</v>
      </c>
      <c r="E15" s="27">
        <v>139.559</v>
      </c>
      <c r="F15" s="27">
        <v>144.006</v>
      </c>
      <c r="G15" s="27">
        <v>137.072</v>
      </c>
      <c r="H15" s="27">
        <v>131.65899999999999</v>
      </c>
      <c r="I15" s="27">
        <v>133.88200000000001</v>
      </c>
      <c r="J15" s="27">
        <v>108.51</v>
      </c>
      <c r="K15" s="27">
        <v>104.77</v>
      </c>
      <c r="L15" s="27">
        <v>99.95</v>
      </c>
      <c r="M15" s="27">
        <v>131.85</v>
      </c>
      <c r="N15" s="27">
        <v>139.31</v>
      </c>
      <c r="O15" s="27">
        <v>144.47999999999999</v>
      </c>
      <c r="P15" s="27">
        <f>SUM(D15:O15)</f>
        <v>1564.4849999999999</v>
      </c>
      <c r="Q15" s="27">
        <v>149.43700000000001</v>
      </c>
      <c r="R15" s="27">
        <v>139.559</v>
      </c>
      <c r="S15" s="27">
        <v>144.006</v>
      </c>
      <c r="T15" s="27">
        <v>137.072</v>
      </c>
      <c r="U15" s="27">
        <v>131.65899999999999</v>
      </c>
      <c r="V15" s="27">
        <v>133.88200000000001</v>
      </c>
      <c r="W15" s="27">
        <v>108.51</v>
      </c>
      <c r="X15" s="27">
        <v>104.77</v>
      </c>
      <c r="Y15" s="27">
        <v>99.95</v>
      </c>
      <c r="Z15" s="27">
        <v>131.85</v>
      </c>
      <c r="AA15" s="27">
        <v>139.31</v>
      </c>
      <c r="AB15" s="27">
        <v>144.47999999999999</v>
      </c>
      <c r="AC15" s="27">
        <f>SUM(Q15:AB15)</f>
        <v>1564.4849999999999</v>
      </c>
      <c r="AD15" s="11" t="s">
        <v>293</v>
      </c>
    </row>
    <row r="16" spans="1:30" ht="19.95" customHeight="1" thickBot="1" x14ac:dyDescent="0.35">
      <c r="A16" s="10" t="s">
        <v>129</v>
      </c>
      <c r="B16" s="13"/>
      <c r="C16" s="13"/>
      <c r="D16" s="30">
        <f>D15</f>
        <v>149.43700000000001</v>
      </c>
      <c r="E16" s="30">
        <f t="shared" ref="E16:O16" si="0">E15</f>
        <v>139.559</v>
      </c>
      <c r="F16" s="30">
        <f t="shared" si="0"/>
        <v>144.006</v>
      </c>
      <c r="G16" s="30">
        <f t="shared" si="0"/>
        <v>137.072</v>
      </c>
      <c r="H16" s="30">
        <f t="shared" si="0"/>
        <v>131.65899999999999</v>
      </c>
      <c r="I16" s="30">
        <f t="shared" si="0"/>
        <v>133.88200000000001</v>
      </c>
      <c r="J16" s="30">
        <f t="shared" si="0"/>
        <v>108.51</v>
      </c>
      <c r="K16" s="30">
        <f t="shared" si="0"/>
        <v>104.77</v>
      </c>
      <c r="L16" s="30">
        <f t="shared" si="0"/>
        <v>99.95</v>
      </c>
      <c r="M16" s="30">
        <f t="shared" si="0"/>
        <v>131.85</v>
      </c>
      <c r="N16" s="30">
        <f t="shared" si="0"/>
        <v>139.31</v>
      </c>
      <c r="O16" s="30">
        <f t="shared" si="0"/>
        <v>144.47999999999999</v>
      </c>
      <c r="P16" s="30">
        <f>SUM(D16:O16)</f>
        <v>1564.4849999999999</v>
      </c>
      <c r="Q16" s="30">
        <f>Q15</f>
        <v>149.43700000000001</v>
      </c>
      <c r="R16" s="30">
        <f t="shared" ref="R16:AB16" si="1">R15</f>
        <v>139.559</v>
      </c>
      <c r="S16" s="30">
        <f t="shared" si="1"/>
        <v>144.006</v>
      </c>
      <c r="T16" s="30">
        <f t="shared" si="1"/>
        <v>137.072</v>
      </c>
      <c r="U16" s="30">
        <f t="shared" si="1"/>
        <v>131.65899999999999</v>
      </c>
      <c r="V16" s="30">
        <f t="shared" si="1"/>
        <v>133.88200000000001</v>
      </c>
      <c r="W16" s="30">
        <f t="shared" si="1"/>
        <v>108.51</v>
      </c>
      <c r="X16" s="30">
        <f t="shared" si="1"/>
        <v>104.77</v>
      </c>
      <c r="Y16" s="30">
        <f t="shared" si="1"/>
        <v>99.95</v>
      </c>
      <c r="Z16" s="30">
        <f t="shared" si="1"/>
        <v>131.85</v>
      </c>
      <c r="AA16" s="30">
        <f t="shared" si="1"/>
        <v>139.31</v>
      </c>
      <c r="AB16" s="30">
        <f t="shared" si="1"/>
        <v>144.47999999999999</v>
      </c>
      <c r="AC16" s="27">
        <f>SUM(Q16:AB16)</f>
        <v>1564.4849999999999</v>
      </c>
      <c r="AD16" s="23" t="s">
        <v>293</v>
      </c>
    </row>
    <row r="17" spans="1:1" ht="15" x14ac:dyDescent="0.25">
      <c r="A17" s="2"/>
    </row>
    <row r="18" spans="1:1" ht="15" x14ac:dyDescent="0.25">
      <c r="A18" s="2"/>
    </row>
  </sheetData>
  <mergeCells count="4">
    <mergeCell ref="D12:P12"/>
    <mergeCell ref="D13:P13"/>
    <mergeCell ref="Q12:AC12"/>
    <mergeCell ref="Q13:A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Прил1_ф1</vt:lpstr>
      <vt:lpstr>Прил2_ф1</vt:lpstr>
      <vt:lpstr>Прил2_ф3</vt:lpstr>
      <vt:lpstr>Прил3_ф1</vt:lpstr>
      <vt:lpstr>Прил3_ф2</vt:lpstr>
      <vt:lpstr>Прил4_ф1</vt:lpstr>
      <vt:lpstr>Прил4_ф2</vt:lpstr>
      <vt:lpstr>Прил4_ф3</vt:lpstr>
      <vt:lpstr>Прил4_ф4</vt:lpstr>
      <vt:lpstr>Прил5_ф1</vt:lpstr>
      <vt:lpstr>Прил6_ф1</vt:lpstr>
      <vt:lpstr>Прил7_ф1</vt:lpstr>
      <vt:lpstr>Прил8_ф1</vt:lpstr>
      <vt:lpstr>Прил9_ф1</vt:lpstr>
      <vt:lpstr>Прил10_ф1</vt:lpstr>
      <vt:lpstr>Прил2_ф1!OLE_LINK2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Иванович</dc:creator>
  <cp:lastModifiedBy>Иванов Иван Иванович</cp:lastModifiedBy>
  <cp:lastPrinted>2021-04-26T10:06:50Z</cp:lastPrinted>
  <dcterms:created xsi:type="dcterms:W3CDTF">2019-04-23T12:56:01Z</dcterms:created>
  <dcterms:modified xsi:type="dcterms:W3CDTF">2021-04-26T10:08:20Z</dcterms:modified>
</cp:coreProperties>
</file>