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tyaeva\Desktop\Новая папка\2021\"/>
    </mc:Choice>
  </mc:AlternateContent>
  <bookViews>
    <workbookView xWindow="3645" yWindow="2040" windowWidth="12510" windowHeight="13170" tabRatio="895" activeTab="14"/>
  </bookViews>
  <sheets>
    <sheet name="Прил1_ф1" sheetId="4" r:id="rId1"/>
    <sheet name="Прил2_ф1" sheetId="6" r:id="rId2"/>
    <sheet name="Прил2_ф3" sheetId="7" r:id="rId3"/>
    <sheet name="Прил3_ф1" sheetId="8" r:id="rId4"/>
    <sheet name="Прил3_ф2" sheetId="9" r:id="rId5"/>
    <sheet name="Прил4_ф1" sheetId="10" r:id="rId6"/>
    <sheet name="Прил4_ф2" sheetId="11" r:id="rId7"/>
    <sheet name="Прил4_ф3" sheetId="12" r:id="rId8"/>
    <sheet name="Прил4_ф4" sheetId="13" r:id="rId9"/>
    <sheet name="Прил5_ф1" sheetId="14" r:id="rId10"/>
    <sheet name="Прил6_ф1" sheetId="21" r:id="rId11"/>
    <sheet name="Прил7_ф1" sheetId="22" r:id="rId12"/>
    <sheet name="Прил8_ф1" sheetId="23" r:id="rId13"/>
    <sheet name="Прил9_ф1" sheetId="24" r:id="rId14"/>
    <sheet name="Прил10_ф1" sheetId="26" r:id="rId15"/>
  </sheets>
  <definedNames>
    <definedName name="OLE_LINK2" localSheetId="1">Прил2_ф1!$A$12</definedName>
  </definedNames>
  <calcPr calcId="152511" fullPrecision="0"/>
</workbook>
</file>

<file path=xl/calcChain.xml><?xml version="1.0" encoding="utf-8"?>
<calcChain xmlns="http://schemas.openxmlformats.org/spreadsheetml/2006/main">
  <c r="D33" i="6" l="1"/>
  <c r="D38" i="6"/>
  <c r="C12" i="7"/>
  <c r="D24" i="6" l="1"/>
  <c r="AB19" i="13" l="1"/>
  <c r="AA19" i="13"/>
  <c r="Z19" i="13"/>
  <c r="Y19" i="13"/>
  <c r="X19" i="13"/>
  <c r="W19" i="13"/>
  <c r="V19" i="13"/>
  <c r="U19" i="13"/>
  <c r="T19" i="13"/>
  <c r="S19" i="13"/>
  <c r="R19" i="13"/>
  <c r="Q19" i="13"/>
  <c r="R18" i="13"/>
  <c r="S18" i="13"/>
  <c r="T18" i="13"/>
  <c r="U18" i="13"/>
  <c r="V18" i="13"/>
  <c r="W18" i="13"/>
  <c r="X18" i="13"/>
  <c r="Y18" i="13"/>
  <c r="Z18" i="13"/>
  <c r="AA18" i="13"/>
  <c r="AB18" i="13"/>
  <c r="Q18" i="13"/>
  <c r="J20" i="13" l="1"/>
  <c r="K20" i="13"/>
  <c r="L20" i="13"/>
  <c r="M20" i="13"/>
  <c r="N20" i="13"/>
  <c r="O20" i="13"/>
  <c r="D55" i="6" l="1"/>
  <c r="D49" i="6"/>
  <c r="D44" i="6"/>
  <c r="D39" i="6"/>
  <c r="D36" i="6"/>
  <c r="D28" i="6"/>
  <c r="D17" i="6"/>
  <c r="D27" i="6" l="1"/>
  <c r="D14" i="6" s="1"/>
  <c r="D65" i="6" s="1"/>
  <c r="AC19" i="13"/>
  <c r="AC18" i="13"/>
  <c r="P19" i="13"/>
  <c r="P18" i="13"/>
  <c r="C13" i="7" l="1"/>
  <c r="B13" i="7"/>
  <c r="Q20" i="13" l="1"/>
  <c r="R20" i="13"/>
  <c r="S20" i="13"/>
  <c r="T20" i="13"/>
  <c r="U20" i="13"/>
  <c r="V20" i="13"/>
  <c r="W20" i="13"/>
  <c r="X20" i="13"/>
  <c r="Y20" i="13"/>
  <c r="Z20" i="13"/>
  <c r="AA20" i="13"/>
  <c r="AB20" i="13"/>
  <c r="E20" i="13"/>
  <c r="F20" i="13"/>
  <c r="G20" i="13"/>
  <c r="H20" i="13"/>
  <c r="I20" i="13"/>
  <c r="P20" i="13"/>
  <c r="AC20" i="13" l="1"/>
  <c r="D20" i="13"/>
</calcChain>
</file>

<file path=xl/comments1.xml><?xml version="1.0" encoding="utf-8"?>
<comments xmlns="http://schemas.openxmlformats.org/spreadsheetml/2006/main">
  <authors>
    <author>Olga Mityaeva</author>
  </authors>
  <commentList>
    <comment ref="C7" authorId="0" shapeId="0">
      <text>
        <r>
          <rPr>
            <b/>
            <sz val="9"/>
            <color indexed="81"/>
            <rFont val="Tahoma"/>
            <family val="2"/>
            <charset val="204"/>
          </rPr>
          <t>Olga Mityaeva: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<sst xmlns="http://schemas.openxmlformats.org/spreadsheetml/2006/main" count="739" uniqueCount="390">
  <si>
    <t>Приложение N 1</t>
  </si>
  <si>
    <t>к приказу ФАС России</t>
  </si>
  <si>
    <t>от 18.01.2019 N 38/19</t>
  </si>
  <si>
    <t>Форма 1</t>
  </si>
  <si>
    <t>Наименование тарифа (ставки тарифа)</t>
  </si>
  <si>
    <t>Приказ ФАС России</t>
  </si>
  <si>
    <t>Дата ввода в действие</t>
  </si>
  <si>
    <t>Наименование территории (региона), или направления транспортировки, для которых установлен тариф</t>
  </si>
  <si>
    <t>Размер тарифа (ставки тарифа)</t>
  </si>
  <si>
    <t>N</t>
  </si>
  <si>
    <t>Наименование показателя</t>
  </si>
  <si>
    <t>Единицы измерения</t>
  </si>
  <si>
    <t>Итого</t>
  </si>
  <si>
    <t>Расходы на транспортировку газа по данным бухгалтерского учета, в том числе:</t>
  </si>
  <si>
    <t>тыс. руб.</t>
  </si>
  <si>
    <t>Фонд оплаты труда</t>
  </si>
  <si>
    <t>Отчисление на уплату страховых взносов</t>
  </si>
  <si>
    <t>Материальные затраты:</t>
  </si>
  <si>
    <t>электроэнергия</t>
  </si>
  <si>
    <t>коммунальные платежи (кроме электроэнергии)</t>
  </si>
  <si>
    <t>сырье и материалы</t>
  </si>
  <si>
    <t>топливо</t>
  </si>
  <si>
    <t>запасные части и инвентарь</t>
  </si>
  <si>
    <t>газ на собственные нужды и технологические потери</t>
  </si>
  <si>
    <t>Амортизация основных средств, в том числе</t>
  </si>
  <si>
    <t>амортизация трубопроводов и газораспределительных станций</t>
  </si>
  <si>
    <t>амортизация прочего имущества</t>
  </si>
  <si>
    <t>Прочие услуги</t>
  </si>
  <si>
    <t>Услуги сторонних организаций</t>
  </si>
  <si>
    <t>1.5.1.1</t>
  </si>
  <si>
    <t>услуги средств связи</t>
  </si>
  <si>
    <t>1.5.1.2</t>
  </si>
  <si>
    <t>оплата вневедомственной охраны</t>
  </si>
  <si>
    <t>1.5.1.3</t>
  </si>
  <si>
    <t>информационно-вычислительные услуги</t>
  </si>
  <si>
    <t>1.5.1.4</t>
  </si>
  <si>
    <t>аудиторские услуги</t>
  </si>
  <si>
    <t>1.5.1.5</t>
  </si>
  <si>
    <t>услуги технического обслуживания газопроводов</t>
  </si>
  <si>
    <t>1.5.1.6</t>
  </si>
  <si>
    <t>услуги диагностики</t>
  </si>
  <si>
    <t>1.5.1.7</t>
  </si>
  <si>
    <t>прочие услуги</t>
  </si>
  <si>
    <t>Аренда (лизинг), в том числе:</t>
  </si>
  <si>
    <t>1.5.2.1</t>
  </si>
  <si>
    <t>аренда газопроводов и газораспределительных станций</t>
  </si>
  <si>
    <t>1.5.2.2</t>
  </si>
  <si>
    <t>аренда прочего имущества</t>
  </si>
  <si>
    <t>Страхование, в том числе:</t>
  </si>
  <si>
    <t>1.5.3.1</t>
  </si>
  <si>
    <t>страхование опасного производственного объекта</t>
  </si>
  <si>
    <t>1.5.3.2</t>
  </si>
  <si>
    <t>страхование имущества</t>
  </si>
  <si>
    <t>1.5.3.3</t>
  </si>
  <si>
    <t>прочее страхование</t>
  </si>
  <si>
    <t>Капитальный ремонт</t>
  </si>
  <si>
    <t>Налоги в составе себестоимости, в том числе:</t>
  </si>
  <si>
    <t>1.5.5.1</t>
  </si>
  <si>
    <t>налог на имущество</t>
  </si>
  <si>
    <t>1.5.5.2</t>
  </si>
  <si>
    <t>транспортный налог</t>
  </si>
  <si>
    <t>1.5.5.3</t>
  </si>
  <si>
    <t>налог на землю</t>
  </si>
  <si>
    <t>1.5.5.4</t>
  </si>
  <si>
    <t>налог на загрязнение окружающей среды</t>
  </si>
  <si>
    <t>Другие затраты, в том числе:</t>
  </si>
  <si>
    <t>1.5.6.1</t>
  </si>
  <si>
    <t>охрана труда и подготовка кадров</t>
  </si>
  <si>
    <t>1.5.6.2</t>
  </si>
  <si>
    <t>канцелярские и почтовые расходы</t>
  </si>
  <si>
    <t>1.5.6.3</t>
  </si>
  <si>
    <t>командировочные расходы</t>
  </si>
  <si>
    <t>1.5.6.4</t>
  </si>
  <si>
    <t>прочие</t>
  </si>
  <si>
    <t>Прочие доходы</t>
  </si>
  <si>
    <t>Прочие расходы</t>
  </si>
  <si>
    <t>Услуги банков</t>
  </si>
  <si>
    <t>Проценты по целевым кредитам</t>
  </si>
  <si>
    <t>Социальное развитие и выплаты социального характера</t>
  </si>
  <si>
    <t>Прочие</t>
  </si>
  <si>
    <t>Расходы из чистой прибыли, в том числе:</t>
  </si>
  <si>
    <t>Капитальные вложения</t>
  </si>
  <si>
    <t>Обслуживание привлеченного на долгосрочной основе капитала</t>
  </si>
  <si>
    <t>Дивиденды</t>
  </si>
  <si>
    <t>Налог на прибыль</t>
  </si>
  <si>
    <t>Общий объем тарифной выручки</t>
  </si>
  <si>
    <t>Справочная информация</t>
  </si>
  <si>
    <t>Численность персонала, занятого в регулируемом виде деятельности</t>
  </si>
  <si>
    <t>единиц</t>
  </si>
  <si>
    <t>Протяженность трубопроводов</t>
  </si>
  <si>
    <t>км</t>
  </si>
  <si>
    <t>Средняя загрузка трубопроводов</t>
  </si>
  <si>
    <t>%</t>
  </si>
  <si>
    <t>Количество компрессорных станций</t>
  </si>
  <si>
    <t>Суммарная мощность перекачивающих агрегатов</t>
  </si>
  <si>
    <t>МВт</t>
  </si>
  <si>
    <t>Количество газораспределительных станций</t>
  </si>
  <si>
    <t>Приложение N 2</t>
  </si>
  <si>
    <t xml:space="preserve">                                Информация</t>
  </si>
  <si>
    <t xml:space="preserve">              об основных показателях финансово-хозяйственной</t>
  </si>
  <si>
    <t>1.2</t>
  </si>
  <si>
    <t>1.3</t>
  </si>
  <si>
    <t>1.3.1</t>
  </si>
  <si>
    <t>1.3.2</t>
  </si>
  <si>
    <t>1.3.4</t>
  </si>
  <si>
    <t>1.3.5</t>
  </si>
  <si>
    <t>1.3.6</t>
  </si>
  <si>
    <t>1.4</t>
  </si>
  <si>
    <t>1.1</t>
  </si>
  <si>
    <t>1.4.1</t>
  </si>
  <si>
    <t>1.4.2</t>
  </si>
  <si>
    <t>1.5</t>
  </si>
  <si>
    <t>1.5.1</t>
  </si>
  <si>
    <t>1.5.2</t>
  </si>
  <si>
    <t>1.5.3</t>
  </si>
  <si>
    <t>1.5.4</t>
  </si>
  <si>
    <t>1.5.5</t>
  </si>
  <si>
    <t>3.1</t>
  </si>
  <si>
    <t>3.2</t>
  </si>
  <si>
    <t>3.3</t>
  </si>
  <si>
    <t>3.4</t>
  </si>
  <si>
    <t>4.1</t>
  </si>
  <si>
    <t>4.2</t>
  </si>
  <si>
    <t>4.3</t>
  </si>
  <si>
    <t>Наименование системы магистральных газопроводов (газопроводов-отводов), направлений транспортировки для которых установлен тариф</t>
  </si>
  <si>
    <r>
      <t>Суммарный объем транспортировки газа за исключением газа на собственные технологические нужды, тыс. м</t>
    </r>
    <r>
      <rPr>
        <vertAlign val="superscript"/>
        <sz val="10"/>
        <color theme="1"/>
        <rFont val="Times New Roman"/>
        <family val="1"/>
        <charset val="204"/>
      </rPr>
      <t>3</t>
    </r>
  </si>
  <si>
    <r>
      <t>Объем транспортировки газа за исключением газа на собственные технологические нужды, тыс. м</t>
    </r>
    <r>
      <rPr>
        <vertAlign val="superscript"/>
        <sz val="10"/>
        <color theme="1"/>
        <rFont val="Times New Roman"/>
        <family val="1"/>
        <charset val="204"/>
      </rPr>
      <t>3</t>
    </r>
  </si>
  <si>
    <r>
      <t>Объем транспортировки газа независимых организаций тыс. м</t>
    </r>
    <r>
      <rPr>
        <vertAlign val="superscript"/>
        <sz val="10"/>
        <color theme="1"/>
        <rFont val="Times New Roman"/>
        <family val="1"/>
        <charset val="204"/>
      </rPr>
      <t>3</t>
    </r>
  </si>
  <si>
    <t>Итого:</t>
  </si>
  <si>
    <t>Форма 3</t>
  </si>
  <si>
    <t>Приложение N 3</t>
  </si>
  <si>
    <t>Информация</t>
  </si>
  <si>
    <t>об основных потребительских характеристиках регулируемых</t>
  </si>
  <si>
    <t>Магистральные газопроводы</t>
  </si>
  <si>
    <t>Реквизиты</t>
  </si>
  <si>
    <t>рабочее давление свыше 2,5 до 10 МПа включительно</t>
  </si>
  <si>
    <t>рабочее давление свыше 1,2 до 2,5 МПа включительно</t>
  </si>
  <si>
    <t>на выходе из газораспределительных станций</t>
  </si>
  <si>
    <t>Сведения о лицензии</t>
  </si>
  <si>
    <t>Сведения о давлении (диапазоне давлений) газа на выходе из трубопроводов</t>
  </si>
  <si>
    <t>Форма 2</t>
  </si>
  <si>
    <t>о соответствии регулируемых услуг государственным и иным</t>
  </si>
  <si>
    <t>Сведения о соответствии качества оказанных услуг государственным и иным стандартам</t>
  </si>
  <si>
    <t>Приложение N 4</t>
  </si>
  <si>
    <t xml:space="preserve">          о наличии (отсутствии) технической возможности доступа</t>
  </si>
  <si>
    <t xml:space="preserve">              к регулируемым услугам по транспортировке газа</t>
  </si>
  <si>
    <t>Наименование зоны входа</t>
  </si>
  <si>
    <t>Наименование магистрального трубопровода</t>
  </si>
  <si>
    <t>Точка входа</t>
  </si>
  <si>
    <t>Техническая мощность точки входа</t>
  </si>
  <si>
    <t>Поставщик, владелец газа</t>
  </si>
  <si>
    <t>Объемы газа в соответствии с поступившими заявками</t>
  </si>
  <si>
    <t>Объемы газа в соответствии с удовлетворенными заявками</t>
  </si>
  <si>
    <t>Фактическая мощность магистрального трубопровода в конце зоны входа</t>
  </si>
  <si>
    <t>Свободная мощность магистрального трубопровода в конце зоны входа</t>
  </si>
  <si>
    <t>Наименование зоны выхода</t>
  </si>
  <si>
    <t>Точка выхода</t>
  </si>
  <si>
    <t>Техническая мощность точки выхода</t>
  </si>
  <si>
    <t>Потребитель, владелец газа</t>
  </si>
  <si>
    <t>Фактическая мощность магистрального трубопровода в начале зоны выхода</t>
  </si>
  <si>
    <t>Свободная мощность магистрального трубопровода в точке выхода</t>
  </si>
  <si>
    <t>Номер зоны выхода</t>
  </si>
  <si>
    <t>Номер и наименование зон входа</t>
  </si>
  <si>
    <t>...</t>
  </si>
  <si>
    <t>Y</t>
  </si>
  <si>
    <t>YY</t>
  </si>
  <si>
    <t>YYY</t>
  </si>
  <si>
    <t>Величина свободной мощности</t>
  </si>
  <si>
    <t>Лимитирующий участок</t>
  </si>
  <si>
    <t>X</t>
  </si>
  <si>
    <t>XX</t>
  </si>
  <si>
    <t>XXX</t>
  </si>
  <si>
    <t>Форма 4</t>
  </si>
  <si>
    <t>Зона входа в магистральный газопровод</t>
  </si>
  <si>
    <t>Зона выхода из магистрального газопровода</t>
  </si>
  <si>
    <t>Поставщик газа/потребитель</t>
  </si>
  <si>
    <r>
      <t>Свободная мощность магистральных трубопроводов, млн. м</t>
    </r>
    <r>
      <rPr>
        <vertAlign val="superscript"/>
        <sz val="10"/>
        <color theme="1"/>
        <rFont val="Times New Roman"/>
        <family val="1"/>
        <charset val="204"/>
      </rPr>
      <t>3</t>
    </r>
  </si>
  <si>
    <t>Количество поступивших заявок на доступ к услугам по транспортировке газа по магистральному газопроводу, штук</t>
  </si>
  <si>
    <t>Количество отклоненных заявок на доступ к услугам по транспортировке газа по магистральному газопроводу, штук</t>
  </si>
  <si>
    <t>Количество заявок, находящихся на рассмотрении, на доступ к услугам по транспортировке газа по магистральному газопроводу, штук</t>
  </si>
  <si>
    <t>Количество удовлетворенных заявок на доступ к услугам по транспортировке газа по магистральному газопроводу, штук</t>
  </si>
  <si>
    <t>о регистрации и ходе реализации заявок на доступ к услугам</t>
  </si>
  <si>
    <t>по транспортировке газа по магистральным газопроводам</t>
  </si>
  <si>
    <t>Приложение N 5</t>
  </si>
  <si>
    <t>Приложение N 6</t>
  </si>
  <si>
    <t xml:space="preserve">           о регистрации и ходе реализации заявок на подключение</t>
  </si>
  <si>
    <t>Наименование магистрального газопровода и субъект Российской Федерации</t>
  </si>
  <si>
    <t>Сведения о поступивших заявках на подключение к магистральному газопроводу</t>
  </si>
  <si>
    <t>Сведения об отклоненных заявках на подключение к магистральному газопроводу</t>
  </si>
  <si>
    <t>Сведения о заявках на подключение к магистральному газопроводу, находящихся на рассмотрении</t>
  </si>
  <si>
    <t>Сведения об удовлетворенных заявках на подключение к магистральному газопроводу</t>
  </si>
  <si>
    <t>количество поданных заявок</t>
  </si>
  <si>
    <r>
      <t>запрашиваемый объем газа в соответствии с заявками, млн. м</t>
    </r>
    <r>
      <rPr>
        <vertAlign val="superscript"/>
        <sz val="10"/>
        <color theme="1"/>
        <rFont val="Times New Roman"/>
        <family val="1"/>
        <charset val="204"/>
      </rPr>
      <t>3</t>
    </r>
  </si>
  <si>
    <t>количество отклоненных заявок с детализацией оснований отказа</t>
  </si>
  <si>
    <r>
      <t>объем газа в соответствии с отклоненными заявками, млн. м</t>
    </r>
    <r>
      <rPr>
        <vertAlign val="superscript"/>
        <sz val="10"/>
        <color theme="1"/>
        <rFont val="Times New Roman"/>
        <family val="1"/>
        <charset val="204"/>
      </rPr>
      <t>3</t>
    </r>
  </si>
  <si>
    <t>количество заявок, находящихся на рассмотрении</t>
  </si>
  <si>
    <t>количество удовлетворенных заявок</t>
  </si>
  <si>
    <r>
      <t>объем газа в соответствии с удовлетворенными заявками, млн. м</t>
    </r>
    <r>
      <rPr>
        <vertAlign val="superscript"/>
        <sz val="10"/>
        <color theme="1"/>
        <rFont val="Times New Roman"/>
        <family val="1"/>
        <charset val="204"/>
      </rPr>
      <t>3</t>
    </r>
  </si>
  <si>
    <t>отсутствие пропускной способности</t>
  </si>
  <si>
    <t>отсутствие документов, необходимых для рассмотрения</t>
  </si>
  <si>
    <t>Приложение N 7</t>
  </si>
  <si>
    <t xml:space="preserve">                  об условиях, на которых осуществляется</t>
  </si>
  <si>
    <t xml:space="preserve">            оказание регулируемых услуг по транспортировке газа</t>
  </si>
  <si>
    <t>Существенные условия договора об оказании услуг по транспортировке газа по магистральному газопроводу</t>
  </si>
  <si>
    <t>Сроки подачи заявок на оказание услуг по транспортировке газа по магистральному газопроводу</t>
  </si>
  <si>
    <t>Требования к содержанию заявок с указанием перечня необходимых для представления заявителем субъектам естественных монополий документов в целях получения доступа к услугам по транспортировке газа по магистральному газопроводу</t>
  </si>
  <si>
    <t>Приложение N 8</t>
  </si>
  <si>
    <t xml:space="preserve">        о порядке выполнения технологических, технических и других</t>
  </si>
  <si>
    <t xml:space="preserve">          мероприятий, связанных с подключением (присоединением)</t>
  </si>
  <si>
    <t>Наименование магистрального газопровода</t>
  </si>
  <si>
    <t>Перечень технологических мероприятий, связанных с подключением (подсоединением) к магистральному газопроводу, и регламент их выполнения</t>
  </si>
  <si>
    <t>Порядок выполнения технологических мероприятий, связанных с подключением (подсоединением) к магистральному газопроводу, и регламент их выполнения</t>
  </si>
  <si>
    <t>Перечень технических мероприятий, связанных с подключением (подсоединением) к магистральному газопроводу, и регламент их выполнения</t>
  </si>
  <si>
    <t>Порядок выполнения технических мероприятий, связанных с подключением (подсоединением) к магистральному газопроводу, и регламент их выполнения</t>
  </si>
  <si>
    <t>Перечень иных мероприятий, связанных с подключением (подсоединением) к магистральному газопроводу, и регламент их выполнения</t>
  </si>
  <si>
    <t>Порядок выполнения иных мероприятий, связанных с подключением (подсоединением) к магистральному газопроводу, и регламент их выполнения</t>
  </si>
  <si>
    <t>Приложение N 9</t>
  </si>
  <si>
    <t>Год окончания реализации инвестиционного проекта</t>
  </si>
  <si>
    <t>Полная сметная стоимость в соответствии с утвержденной проектной документацией</t>
  </si>
  <si>
    <t>Планируемое распределение объемов транспортировки газа по объекту капитального вложения</t>
  </si>
  <si>
    <t>Стоимостная оценка инвестиций, млн. руб. (без НДС)</t>
  </si>
  <si>
    <t>Остаток финансирования капитальных вложений в ценах отчетного периода, млн. рублей (без НДС)</t>
  </si>
  <si>
    <t>Основные проектные характеристики объектов капитального строительства</t>
  </si>
  <si>
    <t>План</t>
  </si>
  <si>
    <t>Факт/оценка факта</t>
  </si>
  <si>
    <t>на транспортировку газа в пределах Российской Федерации</t>
  </si>
  <si>
    <t>на транспортировку газа за пределы Российской Федерации</t>
  </si>
  <si>
    <t>Фактический/плановый объем финансирования инвестиций в отчетном периоде, в том числе</t>
  </si>
  <si>
    <t>протяженность линейной части трубопроводов, км</t>
  </si>
  <si>
    <t>диаметр (диапазон диаметров) трубопроводов, мм</t>
  </si>
  <si>
    <t>количество компрессорных станций, единиц</t>
  </si>
  <si>
    <t>количество газораспределительных станций, единиц</t>
  </si>
  <si>
    <t>суммарная мощность перекачивающих агрегатов, МВт</t>
  </si>
  <si>
    <t>в ценах, сложившихся ко времени составления сметной документации, млн. руб. (без НДС)</t>
  </si>
  <si>
    <t>месяц и год составления сметной документации</t>
  </si>
  <si>
    <r>
      <t>млрд. м</t>
    </r>
    <r>
      <rPr>
        <vertAlign val="superscript"/>
        <sz val="10"/>
        <color theme="1"/>
        <rFont val="Times New Roman"/>
        <family val="1"/>
        <charset val="204"/>
      </rPr>
      <t>3</t>
    </r>
  </si>
  <si>
    <t>всего, млн. руб.</t>
  </si>
  <si>
    <t>Факт</t>
  </si>
  <si>
    <t>Общая сумма инвестиций</t>
  </si>
  <si>
    <t>Сведения о строительстве, реконструкции объектов капитального строительства</t>
  </si>
  <si>
    <t>в том числе объекты капитального строительства в сфере транспортировки газа:</t>
  </si>
  <si>
    <t>новые объекты</t>
  </si>
  <si>
    <t>реконструируемые (модернизируемые) объекты</t>
  </si>
  <si>
    <t>Сведения о долгосрочных финансовых вложениях</t>
  </si>
  <si>
    <t>Сведения о приобретении внеоборотных активов</t>
  </si>
  <si>
    <t>Приложение N 10</t>
  </si>
  <si>
    <t xml:space="preserve">           о способах приобретения, стоимости и объемах товаров,</t>
  </si>
  <si>
    <t xml:space="preserve">          необходимых для оказания услуг по транспортировке газа</t>
  </si>
  <si>
    <t>Дата закупки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</si>
  <si>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</si>
  <si>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</si>
  <si>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</si>
  <si>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</si>
  <si>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</si>
  <si>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</si>
  <si>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</si>
  <si>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</si>
  <si>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Конкурентные закупки</t>
  </si>
  <si>
    <t>Неконкурентная закупка</t>
  </si>
  <si>
    <t>Торги</t>
  </si>
  <si>
    <t>Иной способ, установленный положением о закупке</t>
  </si>
  <si>
    <t>конкурс</t>
  </si>
  <si>
    <t>аукцион</t>
  </si>
  <si>
    <t>запрос котировок</t>
  </si>
  <si>
    <t>запрос предложений</t>
  </si>
  <si>
    <t>единственный поставщик (исполнитель, подрядчик)</t>
  </si>
  <si>
    <t>иное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</si>
  <si>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</si>
  <si>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</si>
  <si>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</si>
  <si>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</si>
  <si>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</si>
  <si>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</si>
  <si>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</si>
  <si>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</si>
  <si>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</si>
  <si>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</si>
  <si>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>ООО "Ситэк"</t>
  </si>
  <si>
    <t>на услуги по транспортировке газа по магистральным газопроводам-отводам на территории Калининградской области</t>
  </si>
  <si>
    <t>514/16 от 24 апреля 2016г. ФАС России</t>
  </si>
  <si>
    <t>Приказ ФСТ № 162-э/2 от 28 июня 2011г.</t>
  </si>
  <si>
    <t>Приказ ФСТ418-э/5 от 18 декабря 2012г.</t>
  </si>
  <si>
    <t>Приказ ФСТ 144-э/7 от 15 мая 2015г.</t>
  </si>
  <si>
    <t>01 июля 2011г.</t>
  </si>
  <si>
    <t>01 июля 2013г.</t>
  </si>
  <si>
    <t>01 июля 2015г.</t>
  </si>
  <si>
    <t>01 июля 2016г.</t>
  </si>
  <si>
    <t>Калининградская область</t>
  </si>
  <si>
    <t xml:space="preserve">Газопровод-отвод к  энергоблоку №1  "Калининградская ТЭЦ-2" </t>
  </si>
  <si>
    <t>_</t>
  </si>
  <si>
    <t xml:space="preserve">Лицензия № ВХ-00-015561 от 19.08.2015 г. , на осуществление эксплуатации взрывопожароопасных и химически опасных производственных объектов I, II,  III классов опасности, бессрочная, Федеральная Служба по экологическому, технологическому и атомному надзору </t>
  </si>
  <si>
    <t>АГРС и газопровод-отвод пос.Партизанское</t>
  </si>
  <si>
    <t>5,5 Мпа</t>
  </si>
  <si>
    <t>5,4 Мпа</t>
  </si>
  <si>
    <t xml:space="preserve">_ </t>
  </si>
  <si>
    <t>Точка врезки в газопровод-отвод  кран D500 с участком  0,611км магистрального газопровода Минск-Вильнюс-Каунас-Калининград, на 138,86км.</t>
  </si>
  <si>
    <t>Территория "Калининградской ТЭЦ-2"</t>
  </si>
  <si>
    <t xml:space="preserve"> Точка врезки в газопровод-отвод  к энергоблоку №1 Калининградской ТЭЦ-2   на 19,5км</t>
  </si>
  <si>
    <t>ГРС "Багратионовск"</t>
  </si>
  <si>
    <t>ПАО "Газпром"/Калининградская ТЭЦ-2 АО "Интер РАО -Электрогенерация"</t>
  </si>
  <si>
    <t>ПАО "Газпром"/Комунально-бытовой сектор пос.Партизанское</t>
  </si>
  <si>
    <t>Договор № 1-021/14 от 11.12.2013 г. об оказании услуг на транспортировку газа по магистральным газопроводам-отводам</t>
  </si>
  <si>
    <t>Газопровод-отвод к Калининградской ТЭЦ-2 к энергоблоку № 1</t>
  </si>
  <si>
    <t>Договор № 1-021/14 от 11.12.2013 г. об оказании услуг на транспортировку газа по магистральным газопроводам-отводам.  Существенные условия: 1. Граница раздела магистральных газопроводов и магистральных газопроводов-отводов Исполнителя; 2. Объемы трансортируемого газа по магистральному газопроводу-отводу; 3. Тариф на услуги по транпортировке газа; 4. Система учета объемов транпортируемого газа; 5. Условия приема, транспортировки и передачи газа; 6. Информирование Сторон об авариях и неисправностях на газопроводе-отводе; 6. Условия проведение ремонтных работ на магистральном газопроводе-отводе</t>
  </si>
  <si>
    <t>Дополнительное соглашение к Договору  № 1-021/14 от 11.12.2013 г. оформляется до 01 декабря текущего года</t>
  </si>
  <si>
    <t>нет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</si>
  <si>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</si>
  <si>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</si>
  <si>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</si>
  <si>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</si>
  <si>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</si>
  <si>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</si>
  <si>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</si>
  <si>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</si>
  <si>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</si>
  <si>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</si>
  <si>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</si>
  <si>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</si>
  <si>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Объемы газа в соответствии с поступившими заявками, млн. м3</t>
  </si>
  <si>
    <t>Объемы газа в соответствии с удовлетворенными заявками, млн. м3</t>
  </si>
  <si>
    <t>Требования Дополнительного соглашения: 1. уточнение срокоа действия договора № 1-021/14 от 11.12.2013 г. ; 2. уточнение объемов транспртируемого газа на следующий год; 3. условия взаиморасчетов за услуги по транспортировке газа</t>
  </si>
  <si>
    <t>Газопровод-отвод к  энергоблоку №1  "Калининградская ТЭЦ-2" , АГРС и газопровод-отвод пос.Партизанское, Система менеджмента качества соответствует требованиям ГОСТ ISO 9001-2015. Сертификат соответствия № РОСС RU.ИК90.К00294. Срок дейсвия до 05.03.2022 г.</t>
  </si>
  <si>
    <t>январь-декабрь 2019 года</t>
  </si>
  <si>
    <t xml:space="preserve">                       Информация о тарифах </t>
  </si>
  <si>
    <t xml:space="preserve">          на услуги по транспортировке газа    по магистральным трубопроводам на территории Калининградской области</t>
  </si>
  <si>
    <t xml:space="preserve">                            деятельности  ООО "Ситэк"</t>
  </si>
  <si>
    <t xml:space="preserve">  газа по магистральным трубопроводам на территории Калининградкой области</t>
  </si>
  <si>
    <t xml:space="preserve">                Информация об объемах транспортировки газа  ООО "Ситэк"</t>
  </si>
  <si>
    <t xml:space="preserve">  по магистральным трубопроводам на территории Калининградской области</t>
  </si>
  <si>
    <t>услуг и их соответствии стандартам качества ООО "Ситэк"</t>
  </si>
  <si>
    <t>по магистральным газопроводам на территории Калининградской области</t>
  </si>
  <si>
    <t>утвержденным стандартам качества ООО "Ситэк"</t>
  </si>
  <si>
    <t xml:space="preserve">        по магистральным газопроводам на территории Калининградской области</t>
  </si>
  <si>
    <t xml:space="preserve">                       по магистральным газопроводам ООО "Ситэк"</t>
  </si>
  <si>
    <t xml:space="preserve">                                     </t>
  </si>
  <si>
    <t xml:space="preserve">           по магистральным газопроводам ООО "Ситэк"</t>
  </si>
  <si>
    <t xml:space="preserve">                  по магистральным газопроводам  ООО "Ситэк"</t>
  </si>
  <si>
    <t xml:space="preserve">                  по магистральным газопроводам ООО "Ситэк" </t>
  </si>
  <si>
    <t xml:space="preserve">                           на территории Калиниградской области</t>
  </si>
  <si>
    <t xml:space="preserve">                                    Информация</t>
  </si>
  <si>
    <t xml:space="preserve">                    на территории Калиинградской области</t>
  </si>
  <si>
    <t xml:space="preserve">                   на территории Калининградской области</t>
  </si>
  <si>
    <t xml:space="preserve">                                             </t>
  </si>
  <si>
    <t xml:space="preserve">                       на территории Калининградской области</t>
  </si>
  <si>
    <t xml:space="preserve">                                  </t>
  </si>
  <si>
    <t xml:space="preserve">                                            Информация</t>
  </si>
  <si>
    <t>ООО "Ситэк" на территории Калиниградской области</t>
  </si>
  <si>
    <t xml:space="preserve">         к магистральным газопроводам  ООО "Ситэк" </t>
  </si>
  <si>
    <t xml:space="preserve">                на территории Калининградской области</t>
  </si>
  <si>
    <t xml:space="preserve"> по магистральным газопроводам на территории Калининградской области</t>
  </si>
  <si>
    <t xml:space="preserve">                     к магистральным газопроводам ООО "Ситэк"</t>
  </si>
  <si>
    <t xml:space="preserve">                    на территории Калининградской области</t>
  </si>
  <si>
    <t xml:space="preserve">                                          Информация</t>
  </si>
  <si>
    <t>Информация об инвестиционной программе ООО "Ситэк"</t>
  </si>
  <si>
    <t>по магистральным газопроводам  на территории Калининградской области</t>
  </si>
  <si>
    <t xml:space="preserve">                   по магитральным трубопроводам  ООО "Ситэк"</t>
  </si>
  <si>
    <t>1418/19 от 25 октября 2019г. ФАС России</t>
  </si>
  <si>
    <t>06 декабря 2019г.</t>
  </si>
  <si>
    <t>в сфере транспортировки газа</t>
  </si>
  <si>
    <t xml:space="preserve">                             </t>
  </si>
  <si>
    <t xml:space="preserve"> между зонами входа и выхода  </t>
  </si>
  <si>
    <t xml:space="preserve"> в зонах выхода</t>
  </si>
  <si>
    <t xml:space="preserve"> в зонах входа </t>
  </si>
  <si>
    <t>в сфере оказания услуг по транспортировке газа</t>
  </si>
  <si>
    <t>Всего за 2020 год</t>
  </si>
  <si>
    <t xml:space="preserve"> в сфере оказания услуг по транспортировке</t>
  </si>
  <si>
    <t xml:space="preserve"> в сфере оказания услуг   по транспортировке газа</t>
  </si>
  <si>
    <t>СД21/0203 от 15.03.2021</t>
  </si>
  <si>
    <t>МС21/1308 от 25.08.2021</t>
  </si>
  <si>
    <t>№ МК20/2611 от 08.12.2020</t>
  </si>
  <si>
    <t>№ МК20/2711 от 09.12.2020</t>
  </si>
  <si>
    <t>№ МК21/2402 от 09.03.2021</t>
  </si>
  <si>
    <t>№ МК21/2502 от 09.03.2021</t>
  </si>
  <si>
    <t>МК21/1904 от 04.05.2021</t>
  </si>
  <si>
    <t>СД21/2405 от 04.06.2021</t>
  </si>
  <si>
    <t>СД21/2402 от 09.03.2021</t>
  </si>
  <si>
    <t>СС21/1712 от 21.12.2021</t>
  </si>
  <si>
    <t>СС21/2611 от 08.12.2021</t>
  </si>
  <si>
    <t>СМ21/0203 от 15.03.2021</t>
  </si>
  <si>
    <t>СМ21/0503 от 17.03.2021</t>
  </si>
  <si>
    <t>СТ21/1202 от 25.02.2021</t>
  </si>
  <si>
    <t xml:space="preserve"> ООО "СамТрейдинг"</t>
  </si>
  <si>
    <t>ООО "МонтажСтройСервис"</t>
  </si>
  <si>
    <t>ООО "МосКомСтрой"</t>
  </si>
  <si>
    <t>ООО "СамТрейдинг"</t>
  </si>
  <si>
    <t>ООО "САНСТРОЙ"</t>
  </si>
  <si>
    <t>ООО "СТРОЙПРОЕКТМОНТАЖ"</t>
  </si>
  <si>
    <t>ООО "СтройТехПром"</t>
  </si>
  <si>
    <t>Запрос предложений</t>
  </si>
  <si>
    <t>Текущий ремонт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</si>
</sst>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3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MS Sans Serif"/>
      <family val="2"/>
      <charset val="204"/>
    </font>
    <font>
      <sz val="12"/>
      <name val="Cambria"/>
      <family val="1"/>
      <charset val="204"/>
      <scheme val="major"/>
    </font>
    <font>
      <sz val="9"/>
      <name val="Tahoma"/>
      <family val="2"/>
      <charset val="204"/>
    </font>
    <font>
      <sz val="12"/>
      <name val="Cambria"/>
      <family val="1"/>
      <charset val="204"/>
    </font>
    <font>
      <sz val="11"/>
      <name val="Cambria"/>
      <family val="1"/>
      <charset val="204"/>
      <scheme val="major"/>
    </font>
    <font>
      <sz val="10"/>
      <name val="Cambria"/>
      <family val="1"/>
      <charset val="204"/>
      <scheme val="maj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9"/>
      <color theme="1"/>
      <name val="Cambria"/>
      <family val="1"/>
      <charset val="204"/>
      <scheme val="maj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0" fontId="4" fillId="0" borderId="0" applyNumberFormat="0" applyFont="0" applyFill="0" applyBorder="0" applyAlignment="0" applyProtection="0">
      <alignment vertical="top"/>
    </xf>
    <xf numFmtId="49" fontId="6" fillId="0" borderId="0" applyBorder="0">
      <alignment vertical="top"/>
    </xf>
  </cellStyleXfs>
  <cellXfs count="89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 shrinkToFi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justify" vertical="center" wrapText="1"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16" fontId="1" fillId="0" borderId="4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1" applyNumberFormat="1" applyFont="1" applyFill="1" applyBorder="1" applyAlignment="1" applyProtection="1">
      <alignment horizontal="left" vertical="center" wrapText="1"/>
    </xf>
    <xf numFmtId="0" fontId="3" fillId="0" borderId="13" xfId="0" applyFont="1" applyBorder="1" applyAlignment="1">
      <alignment vertical="center" wrapText="1"/>
    </xf>
    <xf numFmtId="49" fontId="3" fillId="0" borderId="1" xfId="1" applyNumberFormat="1" applyFont="1" applyFill="1" applyBorder="1" applyAlignment="1" applyProtection="1">
      <alignment horizontal="center" vertical="center" wrapText="1"/>
    </xf>
    <xf numFmtId="49" fontId="3" fillId="0" borderId="14" xfId="1" applyNumberFormat="1" applyFont="1" applyFill="1" applyBorder="1" applyAlignment="1" applyProtection="1">
      <alignment horizontal="center" vertical="center" wrapText="1"/>
    </xf>
    <xf numFmtId="49" fontId="3" fillId="0" borderId="15" xfId="1" applyNumberFormat="1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7" fillId="2" borderId="1" xfId="2" applyNumberFormat="1" applyFont="1" applyFill="1" applyBorder="1" applyAlignment="1" applyProtection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justify" vertical="center" wrapText="1"/>
    </xf>
    <xf numFmtId="0" fontId="1" fillId="3" borderId="1" xfId="0" applyFont="1" applyFill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horizontal="center" vertical="center" wrapText="1"/>
    </xf>
    <xf numFmtId="49" fontId="1" fillId="4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justify" vertical="center" wrapText="1"/>
    </xf>
    <xf numFmtId="0" fontId="1" fillId="4" borderId="1" xfId="0" applyFont="1" applyFill="1" applyBorder="1" applyAlignment="1">
      <alignment horizontal="center" vertical="center" wrapText="1"/>
    </xf>
    <xf numFmtId="4" fontId="1" fillId="4" borderId="1" xfId="0" applyNumberFormat="1" applyFont="1" applyFill="1" applyBorder="1" applyAlignment="1">
      <alignment horizontal="center" vertical="center" wrapText="1"/>
    </xf>
    <xf numFmtId="49" fontId="1" fillId="5" borderId="1" xfId="0" applyNumberFormat="1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justify" vertical="center" wrapText="1"/>
    </xf>
    <xf numFmtId="0" fontId="1" fillId="5" borderId="1" xfId="0" applyFont="1" applyFill="1" applyBorder="1" applyAlignment="1">
      <alignment horizontal="center" vertical="center" wrapText="1"/>
    </xf>
    <xf numFmtId="4" fontId="1" fillId="5" borderId="1" xfId="0" applyNumberFormat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 vertical="center" shrinkToFi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 wrapText="1"/>
    </xf>
    <xf numFmtId="4" fontId="1" fillId="6" borderId="5" xfId="0" applyNumberFormat="1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3">
    <cellStyle name="Обычный" xfId="0" builtinId="0"/>
    <cellStyle name="Обычный_Объемы транспортировки" xfId="2"/>
    <cellStyle name="Обычный_ФАКТ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B1:F15"/>
  <sheetViews>
    <sheetView zoomScale="110" zoomScaleNormal="110" workbookViewId="0">
      <selection activeCell="B19" sqref="B19"/>
    </sheetView>
  </sheetViews>
  <sheetFormatPr defaultColWidth="8.85546875" defaultRowHeight="15" x14ac:dyDescent="0.25"/>
  <cols>
    <col min="1" max="1" width="8.85546875" style="4"/>
    <col min="2" max="2" width="46.5703125" style="4" customWidth="1"/>
    <col min="3" max="3" width="21.140625" style="4" customWidth="1"/>
    <col min="4" max="4" width="21.5703125" style="4" customWidth="1"/>
    <col min="5" max="5" width="23.5703125" style="4" customWidth="1"/>
    <col min="6" max="6" width="14.28515625" style="4" customWidth="1"/>
    <col min="7" max="9" width="19" style="4" customWidth="1"/>
    <col min="10" max="16384" width="8.85546875" style="4"/>
  </cols>
  <sheetData>
    <row r="1" spans="2:6" x14ac:dyDescent="0.25">
      <c r="F1" s="1" t="s">
        <v>0</v>
      </c>
    </row>
    <row r="2" spans="2:6" x14ac:dyDescent="0.25">
      <c r="F2" s="1" t="s">
        <v>1</v>
      </c>
    </row>
    <row r="3" spans="2:6" x14ac:dyDescent="0.25">
      <c r="F3" s="1" t="s">
        <v>2</v>
      </c>
    </row>
    <row r="4" spans="2:6" x14ac:dyDescent="0.25">
      <c r="F4" s="1" t="s">
        <v>3</v>
      </c>
    </row>
    <row r="6" spans="2:6" x14ac:dyDescent="0.25">
      <c r="C6" s="3" t="s">
        <v>323</v>
      </c>
      <c r="D6" s="4" t="s">
        <v>277</v>
      </c>
    </row>
    <row r="7" spans="2:6" ht="44.25" customHeight="1" x14ac:dyDescent="0.25">
      <c r="C7" s="70" t="s">
        <v>324</v>
      </c>
      <c r="D7" s="70"/>
    </row>
    <row r="8" spans="2:6" x14ac:dyDescent="0.25">
      <c r="C8" s="2"/>
    </row>
    <row r="9" spans="2:6" ht="51" x14ac:dyDescent="0.25">
      <c r="B9" s="5" t="s">
        <v>4</v>
      </c>
      <c r="C9" s="5" t="s">
        <v>5</v>
      </c>
      <c r="D9" s="5" t="s">
        <v>6</v>
      </c>
      <c r="E9" s="5" t="s">
        <v>7</v>
      </c>
      <c r="F9" s="5" t="s">
        <v>8</v>
      </c>
    </row>
    <row r="10" spans="2:6" x14ac:dyDescent="0.25">
      <c r="B10" s="5">
        <v>1</v>
      </c>
      <c r="C10" s="5">
        <v>2</v>
      </c>
      <c r="D10" s="5">
        <v>3</v>
      </c>
      <c r="E10" s="5">
        <v>4</v>
      </c>
      <c r="F10" s="5">
        <v>5</v>
      </c>
    </row>
    <row r="11" spans="2:6" ht="42" customHeight="1" x14ac:dyDescent="0.25">
      <c r="B11" s="25" t="s">
        <v>278</v>
      </c>
      <c r="C11" s="28" t="s">
        <v>280</v>
      </c>
      <c r="D11" s="21" t="s">
        <v>283</v>
      </c>
      <c r="E11" s="21" t="s">
        <v>287</v>
      </c>
      <c r="F11" s="21">
        <v>164.54</v>
      </c>
    </row>
    <row r="12" spans="2:6" ht="42" customHeight="1" x14ac:dyDescent="0.25">
      <c r="B12" s="26" t="s">
        <v>278</v>
      </c>
      <c r="C12" s="28" t="s">
        <v>281</v>
      </c>
      <c r="D12" s="21" t="s">
        <v>284</v>
      </c>
      <c r="E12" s="21" t="s">
        <v>287</v>
      </c>
      <c r="F12" s="21">
        <v>189.22</v>
      </c>
    </row>
    <row r="13" spans="2:6" ht="42" customHeight="1" x14ac:dyDescent="0.25">
      <c r="B13" s="27" t="s">
        <v>278</v>
      </c>
      <c r="C13" s="29" t="s">
        <v>282</v>
      </c>
      <c r="D13" s="31" t="s">
        <v>285</v>
      </c>
      <c r="E13" s="21" t="s">
        <v>287</v>
      </c>
      <c r="F13" s="31">
        <v>203.41</v>
      </c>
    </row>
    <row r="14" spans="2:6" ht="42" customHeight="1" x14ac:dyDescent="0.25">
      <c r="B14" s="25" t="s">
        <v>278</v>
      </c>
      <c r="C14" s="30" t="s">
        <v>279</v>
      </c>
      <c r="D14" s="31" t="s">
        <v>286</v>
      </c>
      <c r="E14" s="21" t="s">
        <v>287</v>
      </c>
      <c r="F14" s="31">
        <v>207.48</v>
      </c>
    </row>
    <row r="15" spans="2:6" ht="38.25" x14ac:dyDescent="0.25">
      <c r="B15" s="25" t="s">
        <v>278</v>
      </c>
      <c r="C15" s="30" t="s">
        <v>356</v>
      </c>
      <c r="D15" s="31" t="s">
        <v>357</v>
      </c>
      <c r="E15" s="47" t="s">
        <v>287</v>
      </c>
      <c r="F15" s="31">
        <v>207.48</v>
      </c>
    </row>
  </sheetData>
  <mergeCells count="1">
    <mergeCell ref="C7:D7"/>
  </mergeCells>
  <pageMargins left="0.70866141732283472" right="0.70866141732283472" top="0.74803149606299213" bottom="0.74803149606299213" header="0.31496062992125984" footer="0.31496062992125984"/>
  <pageSetup paperSize="9" scale="96" orientation="landscape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F14"/>
  <sheetViews>
    <sheetView zoomScaleNormal="100" workbookViewId="0">
      <selection activeCell="E8" sqref="E8"/>
    </sheetView>
  </sheetViews>
  <sheetFormatPr defaultRowHeight="15" x14ac:dyDescent="0.25"/>
  <cols>
    <col min="1" max="6" width="28.7109375" customWidth="1"/>
    <col min="7" max="10" width="13.7109375" customWidth="1"/>
  </cols>
  <sheetData>
    <row r="1" spans="1:6" x14ac:dyDescent="0.25">
      <c r="F1" s="1" t="s">
        <v>183</v>
      </c>
    </row>
    <row r="2" spans="1:6" x14ac:dyDescent="0.25">
      <c r="F2" s="1" t="s">
        <v>1</v>
      </c>
    </row>
    <row r="3" spans="1:6" x14ac:dyDescent="0.25">
      <c r="F3" s="1" t="s">
        <v>2</v>
      </c>
    </row>
    <row r="4" spans="1:6" x14ac:dyDescent="0.25">
      <c r="F4" s="1" t="s">
        <v>3</v>
      </c>
    </row>
    <row r="5" spans="1:6" x14ac:dyDescent="0.25">
      <c r="A5" s="15"/>
      <c r="C5" s="16" t="s">
        <v>131</v>
      </c>
    </row>
    <row r="6" spans="1:6" x14ac:dyDescent="0.25">
      <c r="A6" s="15"/>
      <c r="C6" s="16" t="s">
        <v>181</v>
      </c>
    </row>
    <row r="7" spans="1:6" x14ac:dyDescent="0.25">
      <c r="A7" s="15"/>
      <c r="C7" s="16" t="s">
        <v>182</v>
      </c>
    </row>
    <row r="8" spans="1:6" x14ac:dyDescent="0.25">
      <c r="A8" s="15"/>
      <c r="C8" s="16" t="s">
        <v>346</v>
      </c>
    </row>
    <row r="9" spans="1:6" x14ac:dyDescent="0.25">
      <c r="A9" s="15"/>
      <c r="C9" s="16"/>
    </row>
    <row r="10" spans="1:6" ht="15.75" thickBot="1" x14ac:dyDescent="0.3"/>
    <row r="11" spans="1:6" ht="64.5" thickBot="1" x14ac:dyDescent="0.3">
      <c r="A11" s="8" t="s">
        <v>173</v>
      </c>
      <c r="B11" s="9" t="s">
        <v>174</v>
      </c>
      <c r="C11" s="9" t="s">
        <v>177</v>
      </c>
      <c r="D11" s="9" t="s">
        <v>178</v>
      </c>
      <c r="E11" s="9" t="s">
        <v>179</v>
      </c>
      <c r="F11" s="9" t="s">
        <v>180</v>
      </c>
    </row>
    <row r="12" spans="1:6" ht="15.75" thickBot="1" x14ac:dyDescent="0.3">
      <c r="A12" s="10">
        <v>1</v>
      </c>
      <c r="B12" s="11">
        <v>2</v>
      </c>
      <c r="C12" s="11">
        <v>3</v>
      </c>
      <c r="D12" s="11">
        <v>4</v>
      </c>
      <c r="E12" s="11">
        <v>5</v>
      </c>
      <c r="F12" s="11">
        <v>6</v>
      </c>
    </row>
    <row r="13" spans="1:6" ht="95.45" customHeight="1" thickBot="1" x14ac:dyDescent="0.3">
      <c r="A13" s="36" t="s">
        <v>295</v>
      </c>
      <c r="B13" s="36" t="s">
        <v>296</v>
      </c>
      <c r="C13" s="11" t="s">
        <v>301</v>
      </c>
      <c r="D13" s="11" t="s">
        <v>289</v>
      </c>
      <c r="E13" s="11" t="s">
        <v>289</v>
      </c>
      <c r="F13" s="11" t="s">
        <v>301</v>
      </c>
    </row>
    <row r="14" spans="1:6" ht="95.45" customHeight="1" thickBot="1" x14ac:dyDescent="0.3">
      <c r="A14" s="10" t="s">
        <v>297</v>
      </c>
      <c r="B14" s="11" t="s">
        <v>298</v>
      </c>
      <c r="C14" s="11" t="s">
        <v>301</v>
      </c>
      <c r="D14" s="11" t="s">
        <v>289</v>
      </c>
      <c r="E14" s="11" t="s">
        <v>289</v>
      </c>
      <c r="F14" s="11" t="s">
        <v>301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5"/>
  <sheetViews>
    <sheetView zoomScaleNormal="100" workbookViewId="0">
      <selection activeCell="E9" sqref="E9"/>
    </sheetView>
  </sheetViews>
  <sheetFormatPr defaultRowHeight="15" x14ac:dyDescent="0.25"/>
  <cols>
    <col min="1" max="1" width="19.5703125" customWidth="1"/>
    <col min="2" max="2" width="13.85546875" customWidth="1"/>
    <col min="3" max="3" width="15.85546875" customWidth="1"/>
    <col min="4" max="6" width="21.140625" customWidth="1"/>
    <col min="7" max="10" width="13.7109375" customWidth="1"/>
  </cols>
  <sheetData>
    <row r="1" spans="1:10" x14ac:dyDescent="0.25">
      <c r="F1" s="1" t="s">
        <v>184</v>
      </c>
    </row>
    <row r="2" spans="1:10" x14ac:dyDescent="0.25">
      <c r="F2" s="1" t="s">
        <v>1</v>
      </c>
    </row>
    <row r="3" spans="1:10" x14ac:dyDescent="0.25">
      <c r="F3" s="1" t="s">
        <v>2</v>
      </c>
    </row>
    <row r="4" spans="1:10" x14ac:dyDescent="0.25">
      <c r="F4" s="1" t="s">
        <v>3</v>
      </c>
    </row>
    <row r="5" spans="1:10" x14ac:dyDescent="0.25">
      <c r="A5" s="15"/>
      <c r="C5" s="15" t="s">
        <v>98</v>
      </c>
    </row>
    <row r="6" spans="1:10" x14ac:dyDescent="0.25">
      <c r="A6" s="15"/>
      <c r="C6" s="15" t="s">
        <v>185</v>
      </c>
    </row>
    <row r="7" spans="1:10" x14ac:dyDescent="0.25">
      <c r="A7" s="15"/>
      <c r="C7" s="15" t="s">
        <v>347</v>
      </c>
    </row>
    <row r="8" spans="1:10" x14ac:dyDescent="0.25">
      <c r="C8" s="15" t="s">
        <v>348</v>
      </c>
    </row>
    <row r="9" spans="1:10" ht="15.75" thickBot="1" x14ac:dyDescent="0.3">
      <c r="C9" s="15"/>
    </row>
    <row r="10" spans="1:10" ht="52.9" customHeight="1" thickBot="1" x14ac:dyDescent="0.3">
      <c r="A10" s="72" t="s">
        <v>186</v>
      </c>
      <c r="B10" s="74" t="s">
        <v>187</v>
      </c>
      <c r="C10" s="76"/>
      <c r="D10" s="74" t="s">
        <v>188</v>
      </c>
      <c r="E10" s="75"/>
      <c r="F10" s="76"/>
      <c r="G10" s="74" t="s">
        <v>189</v>
      </c>
      <c r="H10" s="76"/>
      <c r="I10" s="74" t="s">
        <v>190</v>
      </c>
      <c r="J10" s="76"/>
    </row>
    <row r="11" spans="1:10" ht="28.15" customHeight="1" thickBot="1" x14ac:dyDescent="0.3">
      <c r="A11" s="82"/>
      <c r="B11" s="72" t="s">
        <v>191</v>
      </c>
      <c r="C11" s="72" t="s">
        <v>192</v>
      </c>
      <c r="D11" s="74" t="s">
        <v>193</v>
      </c>
      <c r="E11" s="76"/>
      <c r="F11" s="72" t="s">
        <v>194</v>
      </c>
      <c r="G11" s="72" t="s">
        <v>195</v>
      </c>
      <c r="H11" s="72" t="s">
        <v>192</v>
      </c>
      <c r="I11" s="72" t="s">
        <v>196</v>
      </c>
      <c r="J11" s="72" t="s">
        <v>197</v>
      </c>
    </row>
    <row r="12" spans="1:10" ht="39" thickBot="1" x14ac:dyDescent="0.3">
      <c r="A12" s="73"/>
      <c r="B12" s="73"/>
      <c r="C12" s="73"/>
      <c r="D12" s="11" t="s">
        <v>198</v>
      </c>
      <c r="E12" s="11" t="s">
        <v>199</v>
      </c>
      <c r="F12" s="73"/>
      <c r="G12" s="73"/>
      <c r="H12" s="73"/>
      <c r="I12" s="73"/>
      <c r="J12" s="73"/>
    </row>
    <row r="13" spans="1:10" ht="15.75" thickBot="1" x14ac:dyDescent="0.3">
      <c r="A13" s="10">
        <v>1</v>
      </c>
      <c r="B13" s="11">
        <v>2</v>
      </c>
      <c r="C13" s="11">
        <v>3</v>
      </c>
      <c r="D13" s="11">
        <v>4</v>
      </c>
      <c r="E13" s="11">
        <v>5</v>
      </c>
      <c r="F13" s="11">
        <v>6</v>
      </c>
      <c r="G13" s="11">
        <v>7</v>
      </c>
      <c r="H13" s="11">
        <v>8</v>
      </c>
      <c r="I13" s="11">
        <v>9</v>
      </c>
      <c r="J13" s="11">
        <v>10</v>
      </c>
    </row>
    <row r="14" spans="1:10" ht="60.75" customHeight="1" thickBot="1" x14ac:dyDescent="0.3">
      <c r="A14" s="12" t="s">
        <v>302</v>
      </c>
      <c r="B14" s="22" t="s">
        <v>289</v>
      </c>
      <c r="C14" s="22" t="s">
        <v>289</v>
      </c>
      <c r="D14" s="22" t="s">
        <v>289</v>
      </c>
      <c r="E14" s="22" t="s">
        <v>289</v>
      </c>
      <c r="F14" s="22" t="s">
        <v>289</v>
      </c>
      <c r="G14" s="22" t="s">
        <v>289</v>
      </c>
      <c r="H14" s="22" t="s">
        <v>289</v>
      </c>
      <c r="I14" s="22" t="s">
        <v>289</v>
      </c>
      <c r="J14" s="22" t="s">
        <v>289</v>
      </c>
    </row>
    <row r="15" spans="1:10" ht="67.5" customHeight="1" thickBot="1" x14ac:dyDescent="0.3">
      <c r="A15" s="12" t="s">
        <v>291</v>
      </c>
      <c r="B15" s="22" t="s">
        <v>289</v>
      </c>
      <c r="C15" s="22" t="s">
        <v>289</v>
      </c>
      <c r="D15" s="22" t="s">
        <v>289</v>
      </c>
      <c r="E15" s="22" t="s">
        <v>289</v>
      </c>
      <c r="F15" s="22" t="s">
        <v>289</v>
      </c>
      <c r="G15" s="22" t="s">
        <v>289</v>
      </c>
      <c r="H15" s="22" t="s">
        <v>289</v>
      </c>
      <c r="I15" s="22" t="s">
        <v>289</v>
      </c>
      <c r="J15" s="22" t="s">
        <v>289</v>
      </c>
    </row>
  </sheetData>
  <mergeCells count="13">
    <mergeCell ref="H11:H12"/>
    <mergeCell ref="I11:I12"/>
    <mergeCell ref="J11:J12"/>
    <mergeCell ref="A10:A12"/>
    <mergeCell ref="B10:C10"/>
    <mergeCell ref="D10:F10"/>
    <mergeCell ref="G10:H10"/>
    <mergeCell ref="I10:J10"/>
    <mergeCell ref="B11:B12"/>
    <mergeCell ref="C11:C12"/>
    <mergeCell ref="D11:E11"/>
    <mergeCell ref="F11:F12"/>
    <mergeCell ref="G11:G1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C13"/>
  <sheetViews>
    <sheetView topLeftCell="A4" zoomScale="115" zoomScaleNormal="115" workbookViewId="0">
      <selection activeCell="C13" sqref="C13"/>
    </sheetView>
  </sheetViews>
  <sheetFormatPr defaultRowHeight="15" x14ac:dyDescent="0.25"/>
  <cols>
    <col min="1" max="1" width="48" customWidth="1"/>
    <col min="2" max="3" width="41.85546875" customWidth="1"/>
    <col min="4" max="6" width="21.140625" customWidth="1"/>
    <col min="7" max="10" width="13.7109375" customWidth="1"/>
  </cols>
  <sheetData>
    <row r="1" spans="1:3" x14ac:dyDescent="0.25">
      <c r="C1" s="1" t="s">
        <v>200</v>
      </c>
    </row>
    <row r="2" spans="1:3" x14ac:dyDescent="0.25">
      <c r="C2" s="1" t="s">
        <v>1</v>
      </c>
    </row>
    <row r="3" spans="1:3" x14ac:dyDescent="0.25">
      <c r="C3" s="1" t="s">
        <v>2</v>
      </c>
    </row>
    <row r="4" spans="1:3" x14ac:dyDescent="0.25">
      <c r="C4" s="1" t="s">
        <v>3</v>
      </c>
    </row>
    <row r="5" spans="1:3" s="18" customFormat="1" x14ac:dyDescent="0.25">
      <c r="A5" s="15"/>
      <c r="B5" s="15" t="s">
        <v>98</v>
      </c>
    </row>
    <row r="6" spans="1:3" s="18" customFormat="1" x14ac:dyDescent="0.25">
      <c r="A6" s="15"/>
      <c r="B6" s="15" t="s">
        <v>201</v>
      </c>
    </row>
    <row r="7" spans="1:3" s="18" customFormat="1" x14ac:dyDescent="0.25">
      <c r="B7" s="15" t="s">
        <v>202</v>
      </c>
    </row>
    <row r="8" spans="1:3" s="18" customFormat="1" x14ac:dyDescent="0.25">
      <c r="B8" s="15" t="s">
        <v>349</v>
      </c>
    </row>
    <row r="9" spans="1:3" s="18" customFormat="1" x14ac:dyDescent="0.25">
      <c r="B9" s="15"/>
    </row>
    <row r="10" spans="1:3" s="18" customFormat="1" ht="15.75" thickBot="1" x14ac:dyDescent="0.3">
      <c r="B10" s="15"/>
    </row>
    <row r="11" spans="1:3" ht="90" customHeight="1" thickBot="1" x14ac:dyDescent="0.3">
      <c r="A11" s="8" t="s">
        <v>203</v>
      </c>
      <c r="B11" s="9" t="s">
        <v>204</v>
      </c>
      <c r="C11" s="9" t="s">
        <v>205</v>
      </c>
    </row>
    <row r="12" spans="1:3" ht="15.75" thickBot="1" x14ac:dyDescent="0.3">
      <c r="A12" s="10">
        <v>1</v>
      </c>
      <c r="B12" s="11">
        <v>2</v>
      </c>
      <c r="C12" s="11">
        <v>3</v>
      </c>
    </row>
    <row r="13" spans="1:3" ht="178.9" customHeight="1" thickBot="1" x14ac:dyDescent="0.3">
      <c r="A13" s="10" t="s">
        <v>303</v>
      </c>
      <c r="B13" s="11" t="s">
        <v>304</v>
      </c>
      <c r="C13" s="11" t="s">
        <v>320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15"/>
  <sheetViews>
    <sheetView zoomScale="85" zoomScaleNormal="85" workbookViewId="0">
      <selection activeCell="A16" sqref="A16:XFD19"/>
    </sheetView>
  </sheetViews>
  <sheetFormatPr defaultRowHeight="15" x14ac:dyDescent="0.25"/>
  <cols>
    <col min="1" max="1" width="24" customWidth="1"/>
    <col min="2" max="2" width="25.7109375" customWidth="1"/>
    <col min="3" max="9" width="18.42578125" customWidth="1"/>
    <col min="10" max="10" width="13.7109375" customWidth="1"/>
  </cols>
  <sheetData>
    <row r="1" spans="1:9" x14ac:dyDescent="0.25">
      <c r="I1" s="1" t="s">
        <v>206</v>
      </c>
    </row>
    <row r="2" spans="1:9" x14ac:dyDescent="0.25">
      <c r="I2" s="1" t="s">
        <v>1</v>
      </c>
    </row>
    <row r="3" spans="1:9" x14ac:dyDescent="0.25">
      <c r="I3" s="1" t="s">
        <v>2</v>
      </c>
    </row>
    <row r="4" spans="1:9" x14ac:dyDescent="0.25">
      <c r="I4" s="1" t="s">
        <v>3</v>
      </c>
    </row>
    <row r="5" spans="1:9" x14ac:dyDescent="0.25">
      <c r="B5" s="15"/>
    </row>
    <row r="6" spans="1:9" x14ac:dyDescent="0.25">
      <c r="D6" s="15" t="s">
        <v>352</v>
      </c>
    </row>
    <row r="7" spans="1:9" x14ac:dyDescent="0.25">
      <c r="D7" s="15" t="s">
        <v>207</v>
      </c>
    </row>
    <row r="8" spans="1:9" x14ac:dyDescent="0.25">
      <c r="D8" s="15" t="s">
        <v>208</v>
      </c>
    </row>
    <row r="9" spans="1:9" x14ac:dyDescent="0.25">
      <c r="D9" s="15" t="s">
        <v>350</v>
      </c>
    </row>
    <row r="10" spans="1:9" x14ac:dyDescent="0.25">
      <c r="D10" s="15" t="s">
        <v>351</v>
      </c>
    </row>
    <row r="11" spans="1:9" ht="15.75" thickBot="1" x14ac:dyDescent="0.3">
      <c r="B11" s="15"/>
    </row>
    <row r="12" spans="1:9" ht="145.15" customHeight="1" thickBot="1" x14ac:dyDescent="0.3">
      <c r="A12" s="8" t="s">
        <v>209</v>
      </c>
      <c r="B12" s="9" t="s">
        <v>173</v>
      </c>
      <c r="C12" s="9" t="s">
        <v>174</v>
      </c>
      <c r="D12" s="9" t="s">
        <v>210</v>
      </c>
      <c r="E12" s="9" t="s">
        <v>211</v>
      </c>
      <c r="F12" s="9" t="s">
        <v>212</v>
      </c>
      <c r="G12" s="9" t="s">
        <v>213</v>
      </c>
      <c r="H12" s="9" t="s">
        <v>214</v>
      </c>
      <c r="I12" s="9" t="s">
        <v>215</v>
      </c>
    </row>
    <row r="13" spans="1:9" ht="15.75" thickBot="1" x14ac:dyDescent="0.3">
      <c r="A13" s="10">
        <v>1</v>
      </c>
      <c r="B13" s="11">
        <v>2</v>
      </c>
      <c r="C13" s="11">
        <v>3</v>
      </c>
      <c r="D13" s="11">
        <v>4</v>
      </c>
      <c r="E13" s="11">
        <v>5</v>
      </c>
      <c r="F13" s="11">
        <v>6</v>
      </c>
      <c r="G13" s="11">
        <v>7</v>
      </c>
      <c r="H13" s="11">
        <v>8</v>
      </c>
      <c r="I13" s="11">
        <v>9</v>
      </c>
    </row>
    <row r="14" spans="1:9" ht="114.75" customHeight="1" thickBot="1" x14ac:dyDescent="0.3">
      <c r="A14" s="10" t="s">
        <v>302</v>
      </c>
      <c r="B14" s="11" t="s">
        <v>295</v>
      </c>
      <c r="C14" s="11" t="s">
        <v>296</v>
      </c>
      <c r="D14" s="11" t="s">
        <v>305</v>
      </c>
      <c r="E14" s="24" t="s">
        <v>305</v>
      </c>
      <c r="F14" s="24" t="s">
        <v>305</v>
      </c>
      <c r="G14" s="24" t="s">
        <v>305</v>
      </c>
      <c r="H14" s="24" t="s">
        <v>305</v>
      </c>
      <c r="I14" s="24" t="s">
        <v>305</v>
      </c>
    </row>
    <row r="15" spans="1:9" ht="69.75" customHeight="1" thickBot="1" x14ac:dyDescent="0.3">
      <c r="A15" s="10" t="s">
        <v>291</v>
      </c>
      <c r="B15" s="11" t="s">
        <v>297</v>
      </c>
      <c r="C15" s="11" t="s">
        <v>298</v>
      </c>
      <c r="D15" s="11" t="s">
        <v>305</v>
      </c>
      <c r="E15" s="24" t="s">
        <v>305</v>
      </c>
      <c r="F15" s="24" t="s">
        <v>305</v>
      </c>
      <c r="G15" s="24" t="s">
        <v>305</v>
      </c>
      <c r="H15" s="24" t="s">
        <v>305</v>
      </c>
      <c r="I15" s="24" t="s">
        <v>305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23"/>
  <sheetViews>
    <sheetView zoomScale="70" zoomScaleNormal="70" workbookViewId="0">
      <selection activeCell="H7" sqref="H7"/>
    </sheetView>
  </sheetViews>
  <sheetFormatPr defaultRowHeight="15" x14ac:dyDescent="0.25"/>
  <cols>
    <col min="1" max="1" width="9.140625" customWidth="1"/>
    <col min="2" max="2" width="16.28515625" customWidth="1"/>
    <col min="3" max="4" width="9.5703125" customWidth="1"/>
    <col min="5" max="5" width="13.28515625" customWidth="1"/>
    <col min="6" max="6" width="10.42578125" customWidth="1"/>
    <col min="7" max="11" width="8.7109375" customWidth="1"/>
    <col min="12" max="12" width="11.85546875" customWidth="1"/>
    <col min="13" max="13" width="12.28515625" customWidth="1"/>
    <col min="14" max="16" width="8.7109375" customWidth="1"/>
    <col min="17" max="18" width="10.85546875" customWidth="1"/>
    <col min="19" max="19" width="10.7109375" customWidth="1"/>
    <col min="20" max="20" width="11.7109375" customWidth="1"/>
  </cols>
  <sheetData>
    <row r="1" spans="1:20" x14ac:dyDescent="0.25">
      <c r="T1" s="1" t="s">
        <v>216</v>
      </c>
    </row>
    <row r="2" spans="1:20" x14ac:dyDescent="0.25">
      <c r="T2" s="1" t="s">
        <v>1</v>
      </c>
    </row>
    <row r="3" spans="1:20" x14ac:dyDescent="0.25">
      <c r="T3" s="1" t="s">
        <v>2</v>
      </c>
    </row>
    <row r="4" spans="1:20" x14ac:dyDescent="0.25">
      <c r="T4" s="1" t="s">
        <v>3</v>
      </c>
    </row>
    <row r="5" spans="1:20" x14ac:dyDescent="0.25">
      <c r="H5" s="16" t="s">
        <v>353</v>
      </c>
    </row>
    <row r="6" spans="1:20" x14ac:dyDescent="0.25">
      <c r="H6" s="16" t="s">
        <v>358</v>
      </c>
    </row>
    <row r="7" spans="1:20" x14ac:dyDescent="0.25">
      <c r="H7" s="16" t="s">
        <v>354</v>
      </c>
    </row>
    <row r="8" spans="1:20" ht="15.75" thickBot="1" x14ac:dyDescent="0.3"/>
    <row r="9" spans="1:20" ht="77.45" customHeight="1" thickBot="1" x14ac:dyDescent="0.3">
      <c r="A9" s="72" t="s">
        <v>9</v>
      </c>
      <c r="B9" s="72" t="s">
        <v>10</v>
      </c>
      <c r="C9" s="74" t="s">
        <v>217</v>
      </c>
      <c r="D9" s="76"/>
      <c r="E9" s="86" t="s">
        <v>218</v>
      </c>
      <c r="F9" s="80"/>
      <c r="G9" s="74" t="s">
        <v>219</v>
      </c>
      <c r="H9" s="75"/>
      <c r="I9" s="75"/>
      <c r="J9" s="76"/>
      <c r="K9" s="74" t="s">
        <v>220</v>
      </c>
      <c r="L9" s="75"/>
      <c r="M9" s="76"/>
      <c r="N9" s="86" t="s">
        <v>221</v>
      </c>
      <c r="O9" s="80"/>
      <c r="P9" s="74" t="s">
        <v>222</v>
      </c>
      <c r="Q9" s="75"/>
      <c r="R9" s="75"/>
      <c r="S9" s="75"/>
      <c r="T9" s="76"/>
    </row>
    <row r="10" spans="1:20" ht="62.45" customHeight="1" thickBot="1" x14ac:dyDescent="0.3">
      <c r="A10" s="82"/>
      <c r="B10" s="82"/>
      <c r="C10" s="72" t="s">
        <v>223</v>
      </c>
      <c r="D10" s="72" t="s">
        <v>224</v>
      </c>
      <c r="E10" s="87"/>
      <c r="F10" s="88"/>
      <c r="G10" s="74" t="s">
        <v>225</v>
      </c>
      <c r="H10" s="76"/>
      <c r="I10" s="74" t="s">
        <v>226</v>
      </c>
      <c r="J10" s="76"/>
      <c r="K10" s="74" t="s">
        <v>227</v>
      </c>
      <c r="L10" s="75"/>
      <c r="M10" s="76"/>
      <c r="N10" s="87"/>
      <c r="O10" s="88"/>
      <c r="P10" s="72" t="s">
        <v>228</v>
      </c>
      <c r="Q10" s="72" t="s">
        <v>229</v>
      </c>
      <c r="R10" s="72" t="s">
        <v>230</v>
      </c>
      <c r="S10" s="72" t="s">
        <v>231</v>
      </c>
      <c r="T10" s="72" t="s">
        <v>232</v>
      </c>
    </row>
    <row r="11" spans="1:20" ht="102.75" thickBot="1" x14ac:dyDescent="0.3">
      <c r="A11" s="73"/>
      <c r="B11" s="73"/>
      <c r="C11" s="73"/>
      <c r="D11" s="73"/>
      <c r="E11" s="11" t="s">
        <v>233</v>
      </c>
      <c r="F11" s="11" t="s">
        <v>234</v>
      </c>
      <c r="G11" s="11" t="s">
        <v>235</v>
      </c>
      <c r="H11" s="11" t="s">
        <v>92</v>
      </c>
      <c r="I11" s="11" t="s">
        <v>235</v>
      </c>
      <c r="J11" s="11" t="s">
        <v>92</v>
      </c>
      <c r="K11" s="11" t="s">
        <v>236</v>
      </c>
      <c r="L11" s="11" t="s">
        <v>225</v>
      </c>
      <c r="M11" s="11" t="s">
        <v>226</v>
      </c>
      <c r="N11" s="11" t="s">
        <v>223</v>
      </c>
      <c r="O11" s="11" t="s">
        <v>237</v>
      </c>
      <c r="P11" s="73"/>
      <c r="Q11" s="73"/>
      <c r="R11" s="73"/>
      <c r="S11" s="73"/>
      <c r="T11" s="73"/>
    </row>
    <row r="12" spans="1:20" ht="26.25" thickBot="1" x14ac:dyDescent="0.3">
      <c r="A12" s="10">
        <v>1</v>
      </c>
      <c r="B12" s="13" t="s">
        <v>238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>
        <v>0</v>
      </c>
      <c r="T12" s="24">
        <v>0</v>
      </c>
    </row>
    <row r="13" spans="1:20" ht="85.9" customHeight="1" thickBot="1" x14ac:dyDescent="0.3">
      <c r="A13" s="10">
        <v>2</v>
      </c>
      <c r="B13" s="13" t="s">
        <v>239</v>
      </c>
      <c r="C13" s="24">
        <v>0</v>
      </c>
      <c r="D13" s="24">
        <v>0</v>
      </c>
      <c r="E13" s="24">
        <v>0</v>
      </c>
      <c r="F13" s="24">
        <v>0</v>
      </c>
      <c r="G13" s="24">
        <v>0</v>
      </c>
      <c r="H13" s="24">
        <v>0</v>
      </c>
      <c r="I13" s="24">
        <v>0</v>
      </c>
      <c r="J13" s="24">
        <v>0</v>
      </c>
      <c r="K13" s="24">
        <v>0</v>
      </c>
      <c r="L13" s="24">
        <v>0</v>
      </c>
      <c r="M13" s="24">
        <v>0</v>
      </c>
      <c r="N13" s="24">
        <v>0</v>
      </c>
      <c r="O13" s="24">
        <v>0</v>
      </c>
      <c r="P13" s="24">
        <v>0</v>
      </c>
      <c r="Q13" s="24">
        <v>0</v>
      </c>
      <c r="R13" s="24">
        <v>0</v>
      </c>
      <c r="S13" s="24">
        <v>0</v>
      </c>
      <c r="T13" s="24">
        <v>0</v>
      </c>
    </row>
    <row r="14" spans="1:20" ht="96.6" customHeight="1" thickBot="1" x14ac:dyDescent="0.3">
      <c r="A14" s="10"/>
      <c r="B14" s="13" t="s">
        <v>240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>
        <v>0</v>
      </c>
      <c r="O14" s="24">
        <v>0</v>
      </c>
      <c r="P14" s="24">
        <v>0</v>
      </c>
      <c r="Q14" s="24">
        <v>0</v>
      </c>
      <c r="R14" s="24">
        <v>0</v>
      </c>
      <c r="S14" s="24">
        <v>0</v>
      </c>
      <c r="T14" s="24">
        <v>0</v>
      </c>
    </row>
    <row r="15" spans="1:20" ht="15.75" thickBot="1" x14ac:dyDescent="0.3">
      <c r="A15" s="20">
        <v>43467</v>
      </c>
      <c r="B15" s="1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</row>
    <row r="16" spans="1:20" ht="15.75" thickBot="1" x14ac:dyDescent="0.3">
      <c r="A16" s="10">
        <v>3</v>
      </c>
      <c r="B16" s="13" t="s">
        <v>241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  <c r="L16" s="24">
        <v>0</v>
      </c>
      <c r="M16" s="24">
        <v>0</v>
      </c>
      <c r="N16" s="24">
        <v>0</v>
      </c>
      <c r="O16" s="24">
        <v>0</v>
      </c>
      <c r="P16" s="24">
        <v>0</v>
      </c>
      <c r="Q16" s="24">
        <v>0</v>
      </c>
      <c r="R16" s="24">
        <v>0</v>
      </c>
      <c r="S16" s="24">
        <v>0</v>
      </c>
      <c r="T16" s="24">
        <v>0</v>
      </c>
    </row>
    <row r="17" spans="1:20" ht="15.75" thickBot="1" x14ac:dyDescent="0.3">
      <c r="A17" s="20">
        <v>43468</v>
      </c>
      <c r="B17" s="13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</row>
    <row r="18" spans="1:20" ht="51.75" thickBot="1" x14ac:dyDescent="0.3">
      <c r="A18" s="10">
        <v>4</v>
      </c>
      <c r="B18" s="13" t="s">
        <v>242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  <c r="Q18" s="24">
        <v>0</v>
      </c>
      <c r="R18" s="24">
        <v>0</v>
      </c>
      <c r="S18" s="24">
        <v>0</v>
      </c>
      <c r="T18" s="24">
        <v>0</v>
      </c>
    </row>
    <row r="19" spans="1:20" ht="15.75" thickBot="1" x14ac:dyDescent="0.3">
      <c r="A19" s="20">
        <v>43469</v>
      </c>
      <c r="B19" s="13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</row>
    <row r="20" spans="1:20" ht="51.75" thickBot="1" x14ac:dyDescent="0.3">
      <c r="A20" s="10">
        <v>5</v>
      </c>
      <c r="B20" s="13" t="s">
        <v>243</v>
      </c>
      <c r="C20" s="24">
        <v>0</v>
      </c>
      <c r="D20" s="24">
        <v>0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  <c r="L20" s="24">
        <v>0</v>
      </c>
      <c r="M20" s="24">
        <v>0</v>
      </c>
      <c r="N20" s="24">
        <v>0</v>
      </c>
      <c r="O20" s="24">
        <v>0</v>
      </c>
      <c r="P20" s="24">
        <v>0</v>
      </c>
      <c r="Q20" s="24">
        <v>0</v>
      </c>
      <c r="R20" s="24">
        <v>0</v>
      </c>
      <c r="S20" s="24">
        <v>0</v>
      </c>
      <c r="T20" s="24">
        <v>0</v>
      </c>
    </row>
    <row r="21" spans="1:20" ht="15.75" thickBot="1" x14ac:dyDescent="0.3">
      <c r="A21" s="20">
        <v>43470</v>
      </c>
      <c r="B21" s="1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</row>
    <row r="22" spans="1:20" ht="51.75" thickBot="1" x14ac:dyDescent="0.3">
      <c r="A22" s="10">
        <v>6</v>
      </c>
      <c r="B22" s="13" t="s">
        <v>244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  <c r="L22" s="24">
        <v>0</v>
      </c>
      <c r="M22" s="24">
        <v>0</v>
      </c>
      <c r="N22" s="24">
        <v>0</v>
      </c>
      <c r="O22" s="24">
        <v>0</v>
      </c>
      <c r="P22" s="24">
        <v>0</v>
      </c>
      <c r="Q22" s="24">
        <v>0</v>
      </c>
      <c r="R22" s="24">
        <v>0</v>
      </c>
      <c r="S22" s="24">
        <v>0</v>
      </c>
      <c r="T22" s="24">
        <v>0</v>
      </c>
    </row>
    <row r="23" spans="1:20" ht="15.75" thickBot="1" x14ac:dyDescent="0.3">
      <c r="A23" s="20">
        <v>43471</v>
      </c>
      <c r="B23" s="13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</row>
  </sheetData>
  <mergeCells count="18">
    <mergeCell ref="S10:S11"/>
    <mergeCell ref="T10:T11"/>
    <mergeCell ref="N9:O10"/>
    <mergeCell ref="P9:T9"/>
    <mergeCell ref="C10:C11"/>
    <mergeCell ref="D10:D11"/>
    <mergeCell ref="G10:H10"/>
    <mergeCell ref="I10:J10"/>
    <mergeCell ref="K10:M10"/>
    <mergeCell ref="P10:P11"/>
    <mergeCell ref="Q10:Q11"/>
    <mergeCell ref="R10:R11"/>
    <mergeCell ref="K9:M9"/>
    <mergeCell ref="A9:A11"/>
    <mergeCell ref="B9:B11"/>
    <mergeCell ref="C9:D9"/>
    <mergeCell ref="E9:F10"/>
    <mergeCell ref="G9:J9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V32"/>
  <sheetViews>
    <sheetView tabSelected="1" topLeftCell="A8" zoomScale="70" zoomScaleNormal="70" workbookViewId="0">
      <selection activeCell="A33" sqref="A33:XFD53"/>
    </sheetView>
  </sheetViews>
  <sheetFormatPr defaultRowHeight="15" x14ac:dyDescent="0.25"/>
  <cols>
    <col min="1" max="1" width="9.140625" customWidth="1"/>
    <col min="2" max="2" width="10.7109375" customWidth="1"/>
    <col min="3" max="4" width="9.5703125" customWidth="1"/>
    <col min="5" max="5" width="10.28515625" customWidth="1"/>
    <col min="6" max="6" width="9.28515625" customWidth="1"/>
    <col min="7" max="7" width="11.7109375" customWidth="1"/>
    <col min="8" max="9" width="8.7109375" customWidth="1"/>
    <col min="10" max="10" width="10.42578125" customWidth="1"/>
    <col min="11" max="11" width="12.140625" customWidth="1"/>
    <col min="12" max="12" width="11.5703125" customWidth="1"/>
    <col min="13" max="13" width="12.28515625" customWidth="1"/>
    <col min="14" max="14" width="12.42578125" customWidth="1"/>
    <col min="15" max="15" width="8.7109375" customWidth="1"/>
    <col min="16" max="16" width="40.7109375" customWidth="1"/>
    <col min="17" max="18" width="10.85546875" customWidth="1"/>
    <col min="19" max="19" width="10.7109375" customWidth="1"/>
    <col min="20" max="20" width="17" customWidth="1"/>
    <col min="21" max="21" width="35.140625" customWidth="1"/>
    <col min="22" max="22" width="17.42578125" customWidth="1"/>
  </cols>
  <sheetData>
    <row r="1" spans="1:22" x14ac:dyDescent="0.25">
      <c r="T1" s="1" t="s">
        <v>245</v>
      </c>
    </row>
    <row r="2" spans="1:22" x14ac:dyDescent="0.25">
      <c r="T2" s="1" t="s">
        <v>1</v>
      </c>
    </row>
    <row r="3" spans="1:22" x14ac:dyDescent="0.25">
      <c r="T3" s="1" t="s">
        <v>2</v>
      </c>
    </row>
    <row r="4" spans="1:22" x14ac:dyDescent="0.25">
      <c r="T4" s="1" t="s">
        <v>3</v>
      </c>
    </row>
    <row r="5" spans="1:22" s="14" customFormat="1" x14ac:dyDescent="0.25">
      <c r="H5" s="15"/>
    </row>
    <row r="6" spans="1:22" s="14" customFormat="1" x14ac:dyDescent="0.25">
      <c r="H6" s="15" t="s">
        <v>98</v>
      </c>
    </row>
    <row r="7" spans="1:22" s="14" customFormat="1" x14ac:dyDescent="0.25">
      <c r="H7" s="15" t="s">
        <v>246</v>
      </c>
    </row>
    <row r="8" spans="1:22" s="14" customFormat="1" x14ac:dyDescent="0.25">
      <c r="H8" s="15" t="s">
        <v>247</v>
      </c>
    </row>
    <row r="9" spans="1:22" s="14" customFormat="1" x14ac:dyDescent="0.25">
      <c r="H9" s="15" t="s">
        <v>355</v>
      </c>
    </row>
    <row r="10" spans="1:22" s="14" customFormat="1" x14ac:dyDescent="0.25">
      <c r="H10" s="15"/>
    </row>
    <row r="11" spans="1:22" s="14" customFormat="1" ht="15.75" thickBot="1" x14ac:dyDescent="0.3"/>
    <row r="12" spans="1:22" s="14" customFormat="1" ht="15.75" thickBot="1" x14ac:dyDescent="0.3">
      <c r="A12" s="72" t="s">
        <v>9</v>
      </c>
      <c r="B12" s="72" t="s">
        <v>248</v>
      </c>
      <c r="C12" s="74" t="s">
        <v>249</v>
      </c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6"/>
      <c r="P12" s="72" t="s">
        <v>250</v>
      </c>
      <c r="Q12" s="72" t="s">
        <v>251</v>
      </c>
      <c r="R12" s="72" t="s">
        <v>252</v>
      </c>
      <c r="S12" s="72" t="s">
        <v>253</v>
      </c>
      <c r="T12" s="72" t="s">
        <v>254</v>
      </c>
      <c r="U12" s="72" t="s">
        <v>255</v>
      </c>
      <c r="V12" s="72" t="s">
        <v>256</v>
      </c>
    </row>
    <row r="13" spans="1:22" s="14" customFormat="1" ht="15.75" thickBot="1" x14ac:dyDescent="0.3">
      <c r="A13" s="82"/>
      <c r="B13" s="82"/>
      <c r="C13" s="74" t="s">
        <v>257</v>
      </c>
      <c r="D13" s="75"/>
      <c r="E13" s="75"/>
      <c r="F13" s="75"/>
      <c r="G13" s="75"/>
      <c r="H13" s="75"/>
      <c r="I13" s="75"/>
      <c r="J13" s="75"/>
      <c r="K13" s="75"/>
      <c r="L13" s="75"/>
      <c r="M13" s="76"/>
      <c r="N13" s="86" t="s">
        <v>258</v>
      </c>
      <c r="O13" s="80"/>
      <c r="P13" s="82"/>
      <c r="Q13" s="82"/>
      <c r="R13" s="82"/>
      <c r="S13" s="82"/>
      <c r="T13" s="82"/>
      <c r="U13" s="82"/>
      <c r="V13" s="82"/>
    </row>
    <row r="14" spans="1:22" s="14" customFormat="1" ht="15.75" thickBot="1" x14ac:dyDescent="0.3">
      <c r="A14" s="82"/>
      <c r="B14" s="82"/>
      <c r="C14" s="74" t="s">
        <v>259</v>
      </c>
      <c r="D14" s="75"/>
      <c r="E14" s="75"/>
      <c r="F14" s="75"/>
      <c r="G14" s="75"/>
      <c r="H14" s="75"/>
      <c r="I14" s="75"/>
      <c r="J14" s="75"/>
      <c r="K14" s="75"/>
      <c r="L14" s="76"/>
      <c r="M14" s="72" t="s">
        <v>260</v>
      </c>
      <c r="N14" s="87"/>
      <c r="O14" s="88"/>
      <c r="P14" s="82"/>
      <c r="Q14" s="82"/>
      <c r="R14" s="82"/>
      <c r="S14" s="82"/>
      <c r="T14" s="82"/>
      <c r="U14" s="82"/>
      <c r="V14" s="82"/>
    </row>
    <row r="15" spans="1:22" s="14" customFormat="1" ht="25.9" customHeight="1" thickBot="1" x14ac:dyDescent="0.3">
      <c r="A15" s="82"/>
      <c r="B15" s="82"/>
      <c r="C15" s="74" t="s">
        <v>261</v>
      </c>
      <c r="D15" s="75"/>
      <c r="E15" s="76"/>
      <c r="F15" s="74" t="s">
        <v>262</v>
      </c>
      <c r="G15" s="75"/>
      <c r="H15" s="76"/>
      <c r="I15" s="74" t="s">
        <v>263</v>
      </c>
      <c r="J15" s="76"/>
      <c r="K15" s="74" t="s">
        <v>264</v>
      </c>
      <c r="L15" s="76"/>
      <c r="M15" s="82"/>
      <c r="N15" s="72" t="s">
        <v>265</v>
      </c>
      <c r="O15" s="72" t="s">
        <v>266</v>
      </c>
      <c r="P15" s="82"/>
      <c r="Q15" s="82"/>
      <c r="R15" s="82"/>
      <c r="S15" s="82"/>
      <c r="T15" s="82"/>
      <c r="U15" s="82"/>
      <c r="V15" s="82"/>
    </row>
    <row r="16" spans="1:22" s="14" customFormat="1" ht="77.25" thickBot="1" x14ac:dyDescent="0.3">
      <c r="A16" s="73"/>
      <c r="B16" s="73"/>
      <c r="C16" s="65" t="s">
        <v>267</v>
      </c>
      <c r="D16" s="65" t="s">
        <v>268</v>
      </c>
      <c r="E16" s="65" t="s">
        <v>269</v>
      </c>
      <c r="F16" s="65" t="s">
        <v>270</v>
      </c>
      <c r="G16" s="65" t="s">
        <v>271</v>
      </c>
      <c r="H16" s="65" t="s">
        <v>272</v>
      </c>
      <c r="I16" s="65" t="s">
        <v>273</v>
      </c>
      <c r="J16" s="65" t="s">
        <v>274</v>
      </c>
      <c r="K16" s="65" t="s">
        <v>275</v>
      </c>
      <c r="L16" s="65" t="s">
        <v>276</v>
      </c>
      <c r="M16" s="73"/>
      <c r="N16" s="73"/>
      <c r="O16" s="73"/>
      <c r="P16" s="73"/>
      <c r="Q16" s="73"/>
      <c r="R16" s="73"/>
      <c r="S16" s="73"/>
      <c r="T16" s="73"/>
      <c r="U16" s="73"/>
      <c r="V16" s="73"/>
    </row>
    <row r="17" spans="1:22" s="14" customFormat="1" ht="15.75" thickBot="1" x14ac:dyDescent="0.3">
      <c r="A17" s="64">
        <v>1</v>
      </c>
      <c r="B17" s="65">
        <v>2</v>
      </c>
      <c r="C17" s="65">
        <v>3</v>
      </c>
      <c r="D17" s="65">
        <v>4</v>
      </c>
      <c r="E17" s="65">
        <v>5</v>
      </c>
      <c r="F17" s="65">
        <v>6</v>
      </c>
      <c r="G17" s="65">
        <v>7</v>
      </c>
      <c r="H17" s="65">
        <v>8</v>
      </c>
      <c r="I17" s="65">
        <v>9</v>
      </c>
      <c r="J17" s="65">
        <v>10</v>
      </c>
      <c r="K17" s="65">
        <v>11</v>
      </c>
      <c r="L17" s="65">
        <v>12</v>
      </c>
      <c r="M17" s="65">
        <v>13</v>
      </c>
      <c r="N17" s="65">
        <v>14</v>
      </c>
      <c r="O17" s="65">
        <v>15</v>
      </c>
      <c r="P17" s="65">
        <v>16</v>
      </c>
      <c r="Q17" s="65">
        <v>17</v>
      </c>
      <c r="R17" s="65">
        <v>18</v>
      </c>
      <c r="S17" s="65">
        <v>19</v>
      </c>
      <c r="T17" s="65">
        <v>20</v>
      </c>
      <c r="U17" s="65">
        <v>21</v>
      </c>
      <c r="V17" s="65">
        <v>22</v>
      </c>
    </row>
    <row r="18" spans="1:22" s="14" customFormat="1" ht="45.75" customHeight="1" thickBot="1" x14ac:dyDescent="0.3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 t="s">
        <v>388</v>
      </c>
      <c r="M18" s="8"/>
      <c r="N18" s="66"/>
      <c r="O18" s="66"/>
      <c r="P18" s="8" t="s">
        <v>389</v>
      </c>
      <c r="Q18" s="8"/>
      <c r="R18" s="8"/>
      <c r="S18" s="8"/>
      <c r="T18" s="67">
        <v>4026971.67</v>
      </c>
      <c r="U18" s="8" t="s">
        <v>381</v>
      </c>
      <c r="V18" s="8" t="s">
        <v>367</v>
      </c>
    </row>
    <row r="19" spans="1:22" s="14" customFormat="1" ht="45.75" customHeight="1" thickBot="1" x14ac:dyDescent="0.3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 t="s">
        <v>388</v>
      </c>
      <c r="M19" s="8"/>
      <c r="N19" s="66"/>
      <c r="O19" s="66"/>
      <c r="P19" s="8" t="s">
        <v>389</v>
      </c>
      <c r="Q19" s="8"/>
      <c r="R19" s="8"/>
      <c r="S19" s="8"/>
      <c r="T19" s="67">
        <v>5725472.2300000004</v>
      </c>
      <c r="U19" s="8" t="s">
        <v>382</v>
      </c>
      <c r="V19" s="8" t="s">
        <v>368</v>
      </c>
    </row>
    <row r="20" spans="1:22" s="14" customFormat="1" ht="45.75" customHeight="1" thickBot="1" x14ac:dyDescent="0.3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 t="s">
        <v>388</v>
      </c>
      <c r="M20" s="8"/>
      <c r="N20" s="66"/>
      <c r="O20" s="66"/>
      <c r="P20" s="8" t="s">
        <v>389</v>
      </c>
      <c r="Q20" s="8"/>
      <c r="R20" s="8"/>
      <c r="S20" s="8"/>
      <c r="T20" s="67">
        <v>5864695.6200000001</v>
      </c>
      <c r="U20" s="8" t="s">
        <v>383</v>
      </c>
      <c r="V20" s="8" t="s">
        <v>369</v>
      </c>
    </row>
    <row r="21" spans="1:22" s="14" customFormat="1" ht="45.75" customHeight="1" thickBot="1" x14ac:dyDescent="0.3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 t="s">
        <v>388</v>
      </c>
      <c r="M21" s="8"/>
      <c r="N21" s="66"/>
      <c r="O21" s="66"/>
      <c r="P21" s="8" t="s">
        <v>389</v>
      </c>
      <c r="Q21" s="8"/>
      <c r="R21" s="8"/>
      <c r="S21" s="8"/>
      <c r="T21" s="67">
        <v>5560923.3600000003</v>
      </c>
      <c r="U21" s="8" t="s">
        <v>383</v>
      </c>
      <c r="V21" s="8" t="s">
        <v>370</v>
      </c>
    </row>
    <row r="22" spans="1:22" s="14" customFormat="1" ht="45.75" customHeight="1" thickBot="1" x14ac:dyDescent="0.3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 t="s">
        <v>388</v>
      </c>
      <c r="M22" s="8"/>
      <c r="N22" s="66"/>
      <c r="O22" s="66"/>
      <c r="P22" s="8" t="s">
        <v>389</v>
      </c>
      <c r="Q22" s="8"/>
      <c r="R22" s="8"/>
      <c r="S22" s="8"/>
      <c r="T22" s="67">
        <v>6013962.0099999998</v>
      </c>
      <c r="U22" s="8" t="s">
        <v>383</v>
      </c>
      <c r="V22" s="8" t="s">
        <v>371</v>
      </c>
    </row>
    <row r="23" spans="1:22" s="14" customFormat="1" ht="45.75" customHeight="1" thickBot="1" x14ac:dyDescent="0.3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 t="s">
        <v>388</v>
      </c>
      <c r="M23" s="8"/>
      <c r="N23" s="66"/>
      <c r="O23" s="66"/>
      <c r="P23" s="8" t="s">
        <v>389</v>
      </c>
      <c r="Q23" s="8"/>
      <c r="R23" s="8"/>
      <c r="S23" s="8"/>
      <c r="T23" s="67">
        <v>6842242.7300000004</v>
      </c>
      <c r="U23" s="8" t="s">
        <v>383</v>
      </c>
      <c r="V23" s="8" t="s">
        <v>372</v>
      </c>
    </row>
    <row r="24" spans="1:22" s="14" customFormat="1" ht="45.75" customHeight="1" thickBot="1" x14ac:dyDescent="0.3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 t="s">
        <v>388</v>
      </c>
      <c r="M24" s="8"/>
      <c r="N24" s="66"/>
      <c r="O24" s="66"/>
      <c r="P24" s="8" t="s">
        <v>389</v>
      </c>
      <c r="Q24" s="8"/>
      <c r="R24" s="8"/>
      <c r="S24" s="8"/>
      <c r="T24" s="67">
        <v>5193307.0999999996</v>
      </c>
      <c r="U24" s="8" t="s">
        <v>383</v>
      </c>
      <c r="V24" s="8" t="s">
        <v>373</v>
      </c>
    </row>
    <row r="25" spans="1:22" s="14" customFormat="1" ht="45.75" customHeight="1" thickBot="1" x14ac:dyDescent="0.3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 t="s">
        <v>388</v>
      </c>
      <c r="M25" s="8"/>
      <c r="N25" s="66"/>
      <c r="O25" s="66"/>
      <c r="P25" s="8" t="s">
        <v>389</v>
      </c>
      <c r="Q25" s="8"/>
      <c r="R25" s="8"/>
      <c r="S25" s="8"/>
      <c r="T25" s="67">
        <v>4531165</v>
      </c>
      <c r="U25" s="8" t="s">
        <v>383</v>
      </c>
      <c r="V25" s="8" t="s">
        <v>374</v>
      </c>
    </row>
    <row r="26" spans="1:22" s="14" customFormat="1" ht="45.75" customHeight="1" thickBot="1" x14ac:dyDescent="0.3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 t="s">
        <v>388</v>
      </c>
      <c r="M26" s="8"/>
      <c r="N26" s="66"/>
      <c r="O26" s="66"/>
      <c r="P26" s="8" t="s">
        <v>389</v>
      </c>
      <c r="Q26" s="8"/>
      <c r="R26" s="8"/>
      <c r="S26" s="8"/>
      <c r="T26" s="67">
        <v>6888874.04</v>
      </c>
      <c r="U26" s="8" t="s">
        <v>384</v>
      </c>
      <c r="V26" s="8" t="s">
        <v>375</v>
      </c>
    </row>
    <row r="27" spans="1:22" s="14" customFormat="1" ht="45.75" customHeight="1" thickBot="1" x14ac:dyDescent="0.3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 t="s">
        <v>388</v>
      </c>
      <c r="M27" s="8"/>
      <c r="N27" s="66"/>
      <c r="O27" s="66"/>
      <c r="P27" s="8" t="s">
        <v>389</v>
      </c>
      <c r="Q27" s="8"/>
      <c r="R27" s="8"/>
      <c r="S27" s="8"/>
      <c r="T27" s="67">
        <v>6121343.3499999996</v>
      </c>
      <c r="U27" s="8" t="s">
        <v>384</v>
      </c>
      <c r="V27" s="8" t="s">
        <v>374</v>
      </c>
    </row>
    <row r="28" spans="1:22" s="14" customFormat="1" ht="45.75" customHeight="1" thickBot="1" x14ac:dyDescent="0.3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 t="s">
        <v>388</v>
      </c>
      <c r="M28" s="8"/>
      <c r="N28" s="66"/>
      <c r="O28" s="66"/>
      <c r="P28" s="8" t="s">
        <v>389</v>
      </c>
      <c r="Q28" s="8"/>
      <c r="R28" s="8"/>
      <c r="S28" s="8"/>
      <c r="T28" s="67">
        <v>7028307.54</v>
      </c>
      <c r="U28" s="8" t="s">
        <v>385</v>
      </c>
      <c r="V28" s="8" t="s">
        <v>376</v>
      </c>
    </row>
    <row r="29" spans="1:22" s="14" customFormat="1" ht="45.75" customHeight="1" thickBot="1" x14ac:dyDescent="0.3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 t="s">
        <v>388</v>
      </c>
      <c r="M29" s="8"/>
      <c r="N29" s="66"/>
      <c r="O29" s="66"/>
      <c r="P29" s="8" t="s">
        <v>389</v>
      </c>
      <c r="Q29" s="8"/>
      <c r="R29" s="8"/>
      <c r="S29" s="8"/>
      <c r="T29" s="67">
        <v>6622177.5199999996</v>
      </c>
      <c r="U29" s="8" t="s">
        <v>385</v>
      </c>
      <c r="V29" s="8" t="s">
        <v>377</v>
      </c>
    </row>
    <row r="30" spans="1:22" s="14" customFormat="1" ht="45.75" customHeight="1" thickBot="1" x14ac:dyDescent="0.3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 t="s">
        <v>388</v>
      </c>
      <c r="M30" s="8"/>
      <c r="N30" s="66"/>
      <c r="O30" s="66"/>
      <c r="P30" s="8" t="s">
        <v>389</v>
      </c>
      <c r="Q30" s="8"/>
      <c r="R30" s="8"/>
      <c r="S30" s="8"/>
      <c r="T30" s="67">
        <v>6921153.4699999997</v>
      </c>
      <c r="U30" s="8" t="s">
        <v>386</v>
      </c>
      <c r="V30" s="8" t="s">
        <v>378</v>
      </c>
    </row>
    <row r="31" spans="1:22" s="14" customFormat="1" ht="45.75" customHeight="1" thickBot="1" x14ac:dyDescent="0.3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 t="s">
        <v>388</v>
      </c>
      <c r="M31" s="8"/>
      <c r="N31" s="66"/>
      <c r="O31" s="66"/>
      <c r="P31" s="8" t="s">
        <v>389</v>
      </c>
      <c r="Q31" s="8"/>
      <c r="R31" s="8"/>
      <c r="S31" s="8"/>
      <c r="T31" s="67">
        <v>4060950.66</v>
      </c>
      <c r="U31" s="8" t="s">
        <v>386</v>
      </c>
      <c r="V31" s="8" t="s">
        <v>379</v>
      </c>
    </row>
    <row r="32" spans="1:22" s="14" customFormat="1" ht="45.75" customHeight="1" thickBot="1" x14ac:dyDescent="0.3">
      <c r="A32" s="8"/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 t="s">
        <v>388</v>
      </c>
      <c r="M32" s="65"/>
      <c r="N32" s="65"/>
      <c r="O32" s="65"/>
      <c r="P32" s="65" t="s">
        <v>389</v>
      </c>
      <c r="Q32" s="65"/>
      <c r="R32" s="65"/>
      <c r="S32" s="65"/>
      <c r="T32" s="67">
        <v>5563677.0999999996</v>
      </c>
      <c r="U32" s="65" t="s">
        <v>387</v>
      </c>
      <c r="V32" s="65" t="s">
        <v>380</v>
      </c>
    </row>
  </sheetData>
  <mergeCells count="20">
    <mergeCell ref="S12:S16"/>
    <mergeCell ref="T12:T16"/>
    <mergeCell ref="U12:U16"/>
    <mergeCell ref="V12:V16"/>
    <mergeCell ref="C13:M13"/>
    <mergeCell ref="N13:O14"/>
    <mergeCell ref="C14:L14"/>
    <mergeCell ref="M14:M16"/>
    <mergeCell ref="C15:E15"/>
    <mergeCell ref="F15:H15"/>
    <mergeCell ref="R12:R16"/>
    <mergeCell ref="A12:A16"/>
    <mergeCell ref="B12:B16"/>
    <mergeCell ref="C12:O12"/>
    <mergeCell ref="P12:P16"/>
    <mergeCell ref="Q12:Q16"/>
    <mergeCell ref="I15:J15"/>
    <mergeCell ref="K15:L15"/>
    <mergeCell ref="N15:N16"/>
    <mergeCell ref="O15:O16"/>
  </mergeCells>
  <pageMargins left="0.31496062992125984" right="0.31496062992125984" top="0.74803149606299213" bottom="0.74803149606299213" header="0.31496062992125984" footer="0.31496062992125984"/>
  <pageSetup paperSize="9" scale="48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D72"/>
  <sheetViews>
    <sheetView topLeftCell="A4" zoomScale="130" zoomScaleNormal="130" workbookViewId="0">
      <selection activeCell="D14" sqref="D14"/>
    </sheetView>
  </sheetViews>
  <sheetFormatPr defaultColWidth="40.7109375" defaultRowHeight="15" x14ac:dyDescent="0.25"/>
  <cols>
    <col min="1" max="1" width="15.5703125" style="4" customWidth="1"/>
    <col min="2" max="2" width="51" style="4" customWidth="1"/>
    <col min="3" max="3" width="18.5703125" style="4" customWidth="1"/>
    <col min="4" max="4" width="18.42578125" style="4" customWidth="1"/>
    <col min="5" max="16384" width="40.7109375" style="4"/>
  </cols>
  <sheetData>
    <row r="1" spans="1:4" x14ac:dyDescent="0.25">
      <c r="A1" s="4">
        <v>5</v>
      </c>
      <c r="D1" s="1" t="s">
        <v>97</v>
      </c>
    </row>
    <row r="2" spans="1:4" x14ac:dyDescent="0.25">
      <c r="D2" s="1" t="s">
        <v>1</v>
      </c>
    </row>
    <row r="3" spans="1:4" x14ac:dyDescent="0.25">
      <c r="D3" s="1" t="s">
        <v>2</v>
      </c>
    </row>
    <row r="4" spans="1:4" x14ac:dyDescent="0.25">
      <c r="D4" s="1" t="s">
        <v>3</v>
      </c>
    </row>
    <row r="6" spans="1:4" x14ac:dyDescent="0.25">
      <c r="B6" s="3" t="s">
        <v>98</v>
      </c>
    </row>
    <row r="7" spans="1:4" x14ac:dyDescent="0.25">
      <c r="B7" s="3" t="s">
        <v>99</v>
      </c>
    </row>
    <row r="8" spans="1:4" x14ac:dyDescent="0.25">
      <c r="B8" s="3" t="s">
        <v>325</v>
      </c>
    </row>
    <row r="9" spans="1:4" x14ac:dyDescent="0.25">
      <c r="B9" s="3" t="s">
        <v>365</v>
      </c>
    </row>
    <row r="10" spans="1:4" x14ac:dyDescent="0.25">
      <c r="B10" s="3" t="s">
        <v>326</v>
      </c>
    </row>
    <row r="11" spans="1:4" x14ac:dyDescent="0.25">
      <c r="D11" s="63"/>
    </row>
    <row r="12" spans="1:4" x14ac:dyDescent="0.25">
      <c r="A12" s="5" t="s">
        <v>9</v>
      </c>
      <c r="B12" s="5" t="s">
        <v>10</v>
      </c>
      <c r="C12" s="5" t="s">
        <v>11</v>
      </c>
      <c r="D12" s="5" t="s">
        <v>12</v>
      </c>
    </row>
    <row r="13" spans="1:4" x14ac:dyDescent="0.25">
      <c r="A13" s="5">
        <v>1</v>
      </c>
      <c r="B13" s="5">
        <v>2</v>
      </c>
      <c r="C13" s="5">
        <v>3</v>
      </c>
      <c r="D13" s="5">
        <v>4</v>
      </c>
    </row>
    <row r="14" spans="1:4" ht="25.5" x14ac:dyDescent="0.25">
      <c r="A14" s="49">
        <v>1</v>
      </c>
      <c r="B14" s="50" t="s">
        <v>13</v>
      </c>
      <c r="C14" s="51" t="s">
        <v>14</v>
      </c>
      <c r="D14" s="52">
        <f>D15+D16+D17+D24+D27</f>
        <v>163932.14000000001</v>
      </c>
    </row>
    <row r="15" spans="1:4" x14ac:dyDescent="0.25">
      <c r="A15" s="53" t="s">
        <v>108</v>
      </c>
      <c r="B15" s="54" t="s">
        <v>15</v>
      </c>
      <c r="C15" s="55" t="s">
        <v>14</v>
      </c>
      <c r="D15" s="56">
        <v>4532.7</v>
      </c>
    </row>
    <row r="16" spans="1:4" x14ac:dyDescent="0.25">
      <c r="A16" s="53" t="s">
        <v>100</v>
      </c>
      <c r="B16" s="54" t="s">
        <v>16</v>
      </c>
      <c r="C16" s="55" t="s">
        <v>14</v>
      </c>
      <c r="D16" s="56">
        <v>1366.35</v>
      </c>
    </row>
    <row r="17" spans="1:4" x14ac:dyDescent="0.25">
      <c r="A17" s="53" t="s">
        <v>101</v>
      </c>
      <c r="B17" s="54" t="s">
        <v>17</v>
      </c>
      <c r="C17" s="55" t="s">
        <v>14</v>
      </c>
      <c r="D17" s="56">
        <f>D18+D19+D20+D21+D22+D23</f>
        <v>57107.08</v>
      </c>
    </row>
    <row r="18" spans="1:4" x14ac:dyDescent="0.25">
      <c r="A18" s="7" t="s">
        <v>102</v>
      </c>
      <c r="B18" s="6" t="s">
        <v>18</v>
      </c>
      <c r="C18" s="48" t="s">
        <v>14</v>
      </c>
      <c r="D18" s="43">
        <v>869.65</v>
      </c>
    </row>
    <row r="19" spans="1:4" x14ac:dyDescent="0.25">
      <c r="A19" s="7" t="s">
        <v>103</v>
      </c>
      <c r="B19" s="6" t="s">
        <v>19</v>
      </c>
      <c r="C19" s="48" t="s">
        <v>14</v>
      </c>
      <c r="D19" s="43">
        <v>0</v>
      </c>
    </row>
    <row r="20" spans="1:4" x14ac:dyDescent="0.25">
      <c r="A20" s="7" t="s">
        <v>103</v>
      </c>
      <c r="B20" s="6" t="s">
        <v>20</v>
      </c>
      <c r="C20" s="48" t="s">
        <v>14</v>
      </c>
      <c r="D20" s="43">
        <v>48410.559999999998</v>
      </c>
    </row>
    <row r="21" spans="1:4" x14ac:dyDescent="0.25">
      <c r="A21" s="7" t="s">
        <v>104</v>
      </c>
      <c r="B21" s="6" t="s">
        <v>21</v>
      </c>
      <c r="C21" s="48" t="s">
        <v>14</v>
      </c>
      <c r="D21" s="43">
        <v>4348.26</v>
      </c>
    </row>
    <row r="22" spans="1:4" x14ac:dyDescent="0.25">
      <c r="A22" s="7" t="s">
        <v>105</v>
      </c>
      <c r="B22" s="6" t="s">
        <v>22</v>
      </c>
      <c r="C22" s="48" t="s">
        <v>14</v>
      </c>
      <c r="D22" s="43">
        <v>3478.61</v>
      </c>
    </row>
    <row r="23" spans="1:4" x14ac:dyDescent="0.25">
      <c r="A23" s="7" t="s">
        <v>106</v>
      </c>
      <c r="B23" s="6" t="s">
        <v>23</v>
      </c>
      <c r="C23" s="48" t="s">
        <v>14</v>
      </c>
      <c r="D23" s="43">
        <v>0</v>
      </c>
    </row>
    <row r="24" spans="1:4" x14ac:dyDescent="0.25">
      <c r="A24" s="53" t="s">
        <v>107</v>
      </c>
      <c r="B24" s="54" t="s">
        <v>24</v>
      </c>
      <c r="C24" s="55" t="s">
        <v>14</v>
      </c>
      <c r="D24" s="56">
        <f>D26</f>
        <v>13.83</v>
      </c>
    </row>
    <row r="25" spans="1:4" ht="25.5" x14ac:dyDescent="0.25">
      <c r="A25" s="7" t="s">
        <v>109</v>
      </c>
      <c r="B25" s="6" t="s">
        <v>25</v>
      </c>
      <c r="C25" s="48" t="s">
        <v>14</v>
      </c>
      <c r="D25" s="43">
        <v>0</v>
      </c>
    </row>
    <row r="26" spans="1:4" x14ac:dyDescent="0.25">
      <c r="A26" s="7" t="s">
        <v>110</v>
      </c>
      <c r="B26" s="6" t="s">
        <v>26</v>
      </c>
      <c r="C26" s="48" t="s">
        <v>14</v>
      </c>
      <c r="D26" s="43">
        <v>13.83</v>
      </c>
    </row>
    <row r="27" spans="1:4" x14ac:dyDescent="0.25">
      <c r="A27" s="53" t="s">
        <v>111</v>
      </c>
      <c r="B27" s="54" t="s">
        <v>27</v>
      </c>
      <c r="C27" s="55" t="s">
        <v>14</v>
      </c>
      <c r="D27" s="56">
        <f>D28+D36+D39+D43+D44+D49</f>
        <v>100912.18</v>
      </c>
    </row>
    <row r="28" spans="1:4" x14ac:dyDescent="0.25">
      <c r="A28" s="57" t="s">
        <v>112</v>
      </c>
      <c r="B28" s="58" t="s">
        <v>28</v>
      </c>
      <c r="C28" s="59" t="s">
        <v>14</v>
      </c>
      <c r="D28" s="60">
        <f>D29+D30+D31+D32+D33+D34+D35</f>
        <v>54489.05</v>
      </c>
    </row>
    <row r="29" spans="1:4" x14ac:dyDescent="0.25">
      <c r="A29" s="7" t="s">
        <v>29</v>
      </c>
      <c r="B29" s="6" t="s">
        <v>30</v>
      </c>
      <c r="C29" s="48" t="s">
        <v>14</v>
      </c>
      <c r="D29" s="43">
        <v>57.08</v>
      </c>
    </row>
    <row r="30" spans="1:4" x14ac:dyDescent="0.25">
      <c r="A30" s="7" t="s">
        <v>31</v>
      </c>
      <c r="B30" s="6" t="s">
        <v>32</v>
      </c>
      <c r="C30" s="48" t="s">
        <v>14</v>
      </c>
      <c r="D30" s="43">
        <v>0</v>
      </c>
    </row>
    <row r="31" spans="1:4" x14ac:dyDescent="0.25">
      <c r="A31" s="7" t="s">
        <v>33</v>
      </c>
      <c r="B31" s="6" t="s">
        <v>34</v>
      </c>
      <c r="C31" s="48" t="s">
        <v>14</v>
      </c>
      <c r="D31" s="43">
        <v>396.95</v>
      </c>
    </row>
    <row r="32" spans="1:4" x14ac:dyDescent="0.25">
      <c r="A32" s="7" t="s">
        <v>35</v>
      </c>
      <c r="B32" s="6" t="s">
        <v>36</v>
      </c>
      <c r="C32" s="48" t="s">
        <v>14</v>
      </c>
      <c r="D32" s="43">
        <v>0</v>
      </c>
    </row>
    <row r="33" spans="1:4" x14ac:dyDescent="0.25">
      <c r="A33" s="7" t="s">
        <v>37</v>
      </c>
      <c r="B33" s="6" t="s">
        <v>38</v>
      </c>
      <c r="C33" s="48" t="s">
        <v>14</v>
      </c>
      <c r="D33" s="43">
        <f>19893.8+4283.077</f>
        <v>24176.880000000001</v>
      </c>
    </row>
    <row r="34" spans="1:4" x14ac:dyDescent="0.25">
      <c r="A34" s="7" t="s">
        <v>39</v>
      </c>
      <c r="B34" s="6" t="s">
        <v>40</v>
      </c>
      <c r="C34" s="48" t="s">
        <v>14</v>
      </c>
      <c r="D34" s="43">
        <v>0</v>
      </c>
    </row>
    <row r="35" spans="1:4" x14ac:dyDescent="0.25">
      <c r="A35" s="7" t="s">
        <v>41</v>
      </c>
      <c r="B35" s="6" t="s">
        <v>42</v>
      </c>
      <c r="C35" s="48" t="s">
        <v>14</v>
      </c>
      <c r="D35" s="43">
        <v>29858.14</v>
      </c>
    </row>
    <row r="36" spans="1:4" x14ac:dyDescent="0.25">
      <c r="A36" s="57" t="s">
        <v>113</v>
      </c>
      <c r="B36" s="58" t="s">
        <v>43</v>
      </c>
      <c r="C36" s="59" t="s">
        <v>14</v>
      </c>
      <c r="D36" s="60">
        <f>D37+D38</f>
        <v>45338.43</v>
      </c>
    </row>
    <row r="37" spans="1:4" x14ac:dyDescent="0.25">
      <c r="A37" s="7" t="s">
        <v>44</v>
      </c>
      <c r="B37" s="6" t="s">
        <v>45</v>
      </c>
      <c r="C37" s="48" t="s">
        <v>14</v>
      </c>
      <c r="D37" s="43">
        <v>42808.25</v>
      </c>
    </row>
    <row r="38" spans="1:4" x14ac:dyDescent="0.25">
      <c r="A38" s="7" t="s">
        <v>46</v>
      </c>
      <c r="B38" s="6" t="s">
        <v>47</v>
      </c>
      <c r="C38" s="48" t="s">
        <v>14</v>
      </c>
      <c r="D38" s="43">
        <f>2296.809+233.375</f>
        <v>2530.1799999999998</v>
      </c>
    </row>
    <row r="39" spans="1:4" x14ac:dyDescent="0.25">
      <c r="A39" s="57" t="s">
        <v>114</v>
      </c>
      <c r="B39" s="58" t="s">
        <v>48</v>
      </c>
      <c r="C39" s="59" t="s">
        <v>14</v>
      </c>
      <c r="D39" s="60">
        <f>D40+D41+D42</f>
        <v>0</v>
      </c>
    </row>
    <row r="40" spans="1:4" x14ac:dyDescent="0.25">
      <c r="A40" s="7" t="s">
        <v>49</v>
      </c>
      <c r="B40" s="6" t="s">
        <v>50</v>
      </c>
      <c r="C40" s="48" t="s">
        <v>14</v>
      </c>
      <c r="D40" s="43">
        <v>0</v>
      </c>
    </row>
    <row r="41" spans="1:4" x14ac:dyDescent="0.25">
      <c r="A41" s="7" t="s">
        <v>51</v>
      </c>
      <c r="B41" s="6" t="s">
        <v>52</v>
      </c>
      <c r="C41" s="48" t="s">
        <v>14</v>
      </c>
      <c r="D41" s="43">
        <v>0</v>
      </c>
    </row>
    <row r="42" spans="1:4" x14ac:dyDescent="0.25">
      <c r="A42" s="7" t="s">
        <v>53</v>
      </c>
      <c r="B42" s="6" t="s">
        <v>54</v>
      </c>
      <c r="C42" s="48" t="s">
        <v>14</v>
      </c>
      <c r="D42" s="43">
        <v>0</v>
      </c>
    </row>
    <row r="43" spans="1:4" x14ac:dyDescent="0.25">
      <c r="A43" s="57" t="s">
        <v>115</v>
      </c>
      <c r="B43" s="58" t="s">
        <v>55</v>
      </c>
      <c r="C43" s="59" t="s">
        <v>14</v>
      </c>
      <c r="D43" s="60">
        <v>0</v>
      </c>
    </row>
    <row r="44" spans="1:4" x14ac:dyDescent="0.25">
      <c r="A44" s="57" t="s">
        <v>116</v>
      </c>
      <c r="B44" s="58" t="s">
        <v>56</v>
      </c>
      <c r="C44" s="59" t="s">
        <v>14</v>
      </c>
      <c r="D44" s="60">
        <f>D45+D46+D47+D48</f>
        <v>0</v>
      </c>
    </row>
    <row r="45" spans="1:4" x14ac:dyDescent="0.25">
      <c r="A45" s="7" t="s">
        <v>57</v>
      </c>
      <c r="B45" s="6" t="s">
        <v>58</v>
      </c>
      <c r="C45" s="48" t="s">
        <v>14</v>
      </c>
      <c r="D45" s="43">
        <v>0</v>
      </c>
    </row>
    <row r="46" spans="1:4" x14ac:dyDescent="0.25">
      <c r="A46" s="7" t="s">
        <v>59</v>
      </c>
      <c r="B46" s="6" t="s">
        <v>60</v>
      </c>
      <c r="C46" s="48" t="s">
        <v>14</v>
      </c>
      <c r="D46" s="43">
        <v>0</v>
      </c>
    </row>
    <row r="47" spans="1:4" x14ac:dyDescent="0.25">
      <c r="A47" s="7" t="s">
        <v>61</v>
      </c>
      <c r="B47" s="6" t="s">
        <v>62</v>
      </c>
      <c r="C47" s="48" t="s">
        <v>14</v>
      </c>
      <c r="D47" s="43">
        <v>0</v>
      </c>
    </row>
    <row r="48" spans="1:4" x14ac:dyDescent="0.25">
      <c r="A48" s="7" t="s">
        <v>63</v>
      </c>
      <c r="B48" s="6" t="s">
        <v>64</v>
      </c>
      <c r="C48" s="48" t="s">
        <v>14</v>
      </c>
      <c r="D48" s="43">
        <v>0</v>
      </c>
    </row>
    <row r="49" spans="1:4" x14ac:dyDescent="0.25">
      <c r="A49" s="57">
        <v>38838</v>
      </c>
      <c r="B49" s="58" t="s">
        <v>65</v>
      </c>
      <c r="C49" s="59" t="s">
        <v>14</v>
      </c>
      <c r="D49" s="60">
        <f>D50+D51+D52+D53</f>
        <v>1084.7</v>
      </c>
    </row>
    <row r="50" spans="1:4" x14ac:dyDescent="0.25">
      <c r="A50" s="7" t="s">
        <v>66</v>
      </c>
      <c r="B50" s="6" t="s">
        <v>67</v>
      </c>
      <c r="C50" s="48" t="s">
        <v>14</v>
      </c>
      <c r="D50" s="43">
        <v>46.67</v>
      </c>
    </row>
    <row r="51" spans="1:4" x14ac:dyDescent="0.25">
      <c r="A51" s="7" t="s">
        <v>68</v>
      </c>
      <c r="B51" s="6" t="s">
        <v>69</v>
      </c>
      <c r="C51" s="48" t="s">
        <v>14</v>
      </c>
      <c r="D51" s="43">
        <v>267.76</v>
      </c>
    </row>
    <row r="52" spans="1:4" x14ac:dyDescent="0.25">
      <c r="A52" s="7" t="s">
        <v>70</v>
      </c>
      <c r="B52" s="6" t="s">
        <v>71</v>
      </c>
      <c r="C52" s="48" t="s">
        <v>14</v>
      </c>
      <c r="D52" s="43">
        <v>0</v>
      </c>
    </row>
    <row r="53" spans="1:4" x14ac:dyDescent="0.25">
      <c r="A53" s="7" t="s">
        <v>72</v>
      </c>
      <c r="B53" s="6" t="s">
        <v>73</v>
      </c>
      <c r="C53" s="48" t="s">
        <v>14</v>
      </c>
      <c r="D53" s="43">
        <v>770.27</v>
      </c>
    </row>
    <row r="54" spans="1:4" x14ac:dyDescent="0.25">
      <c r="A54" s="7">
        <v>2</v>
      </c>
      <c r="B54" s="6" t="s">
        <v>74</v>
      </c>
      <c r="C54" s="48" t="s">
        <v>14</v>
      </c>
      <c r="D54" s="43">
        <v>0</v>
      </c>
    </row>
    <row r="55" spans="1:4" x14ac:dyDescent="0.25">
      <c r="A55" s="53">
        <v>3</v>
      </c>
      <c r="B55" s="54" t="s">
        <v>75</v>
      </c>
      <c r="C55" s="55" t="s">
        <v>14</v>
      </c>
      <c r="D55" s="56">
        <f>D56+D57+D58+D59</f>
        <v>161.44999999999999</v>
      </c>
    </row>
    <row r="56" spans="1:4" x14ac:dyDescent="0.25">
      <c r="A56" s="7" t="s">
        <v>117</v>
      </c>
      <c r="B56" s="6" t="s">
        <v>76</v>
      </c>
      <c r="C56" s="48" t="s">
        <v>14</v>
      </c>
      <c r="D56" s="43">
        <v>32.89</v>
      </c>
    </row>
    <row r="57" spans="1:4" x14ac:dyDescent="0.25">
      <c r="A57" s="7" t="s">
        <v>118</v>
      </c>
      <c r="B57" s="6" t="s">
        <v>77</v>
      </c>
      <c r="C57" s="48" t="s">
        <v>14</v>
      </c>
      <c r="D57" s="43">
        <v>0</v>
      </c>
    </row>
    <row r="58" spans="1:4" x14ac:dyDescent="0.25">
      <c r="A58" s="7" t="s">
        <v>119</v>
      </c>
      <c r="B58" s="6" t="s">
        <v>78</v>
      </c>
      <c r="C58" s="48" t="s">
        <v>14</v>
      </c>
      <c r="D58" s="43">
        <v>0</v>
      </c>
    </row>
    <row r="59" spans="1:4" x14ac:dyDescent="0.25">
      <c r="A59" s="7" t="s">
        <v>120</v>
      </c>
      <c r="B59" s="6" t="s">
        <v>79</v>
      </c>
      <c r="C59" s="48" t="s">
        <v>14</v>
      </c>
      <c r="D59" s="43">
        <v>128.56</v>
      </c>
    </row>
    <row r="60" spans="1:4" x14ac:dyDescent="0.25">
      <c r="A60" s="7">
        <v>4</v>
      </c>
      <c r="B60" s="6" t="s">
        <v>80</v>
      </c>
      <c r="C60" s="48" t="s">
        <v>14</v>
      </c>
      <c r="D60" s="43">
        <v>0</v>
      </c>
    </row>
    <row r="61" spans="1:4" x14ac:dyDescent="0.25">
      <c r="A61" s="7" t="s">
        <v>121</v>
      </c>
      <c r="B61" s="6" t="s">
        <v>81</v>
      </c>
      <c r="C61" s="48" t="s">
        <v>14</v>
      </c>
      <c r="D61" s="43">
        <v>0</v>
      </c>
    </row>
    <row r="62" spans="1:4" ht="25.5" x14ac:dyDescent="0.25">
      <c r="A62" s="7" t="s">
        <v>122</v>
      </c>
      <c r="B62" s="6" t="s">
        <v>82</v>
      </c>
      <c r="C62" s="48" t="s">
        <v>14</v>
      </c>
      <c r="D62" s="43">
        <v>0</v>
      </c>
    </row>
    <row r="63" spans="1:4" x14ac:dyDescent="0.25">
      <c r="A63" s="7" t="s">
        <v>123</v>
      </c>
      <c r="B63" s="6" t="s">
        <v>83</v>
      </c>
      <c r="C63" s="48" t="s">
        <v>14</v>
      </c>
      <c r="D63" s="43">
        <v>0</v>
      </c>
    </row>
    <row r="64" spans="1:4" x14ac:dyDescent="0.25">
      <c r="A64" s="7">
        <v>5</v>
      </c>
      <c r="B64" s="6" t="s">
        <v>84</v>
      </c>
      <c r="C64" s="48" t="s">
        <v>14</v>
      </c>
      <c r="D64" s="43">
        <v>0</v>
      </c>
    </row>
    <row r="65" spans="1:4" x14ac:dyDescent="0.25">
      <c r="A65" s="49">
        <v>6</v>
      </c>
      <c r="B65" s="50" t="s">
        <v>85</v>
      </c>
      <c r="C65" s="51" t="s">
        <v>14</v>
      </c>
      <c r="D65" s="52">
        <f>D14+D55</f>
        <v>164093.59</v>
      </c>
    </row>
    <row r="66" spans="1:4" ht="14.45" customHeight="1" x14ac:dyDescent="0.25">
      <c r="A66" s="71" t="s">
        <v>86</v>
      </c>
      <c r="B66" s="71"/>
      <c r="C66" s="71"/>
      <c r="D66" s="71"/>
    </row>
    <row r="67" spans="1:4" ht="25.5" x14ac:dyDescent="0.25">
      <c r="A67" s="48">
        <v>1</v>
      </c>
      <c r="B67" s="6" t="s">
        <v>87</v>
      </c>
      <c r="C67" s="48" t="s">
        <v>88</v>
      </c>
      <c r="D67" s="43">
        <v>5</v>
      </c>
    </row>
    <row r="68" spans="1:4" x14ac:dyDescent="0.25">
      <c r="A68" s="48">
        <v>2</v>
      </c>
      <c r="B68" s="6" t="s">
        <v>89</v>
      </c>
      <c r="C68" s="48" t="s">
        <v>90</v>
      </c>
      <c r="D68" s="43">
        <v>33.75</v>
      </c>
    </row>
    <row r="69" spans="1:4" x14ac:dyDescent="0.25">
      <c r="A69" s="48">
        <v>3</v>
      </c>
      <c r="B69" s="6" t="s">
        <v>91</v>
      </c>
      <c r="C69" s="48" t="s">
        <v>92</v>
      </c>
      <c r="D69" s="43">
        <v>57</v>
      </c>
    </row>
    <row r="70" spans="1:4" x14ac:dyDescent="0.25">
      <c r="A70" s="48">
        <v>4</v>
      </c>
      <c r="B70" s="6" t="s">
        <v>93</v>
      </c>
      <c r="C70" s="48" t="s">
        <v>88</v>
      </c>
      <c r="D70" s="43">
        <v>0</v>
      </c>
    </row>
    <row r="71" spans="1:4" x14ac:dyDescent="0.25">
      <c r="A71" s="48">
        <v>5</v>
      </c>
      <c r="B71" s="6" t="s">
        <v>94</v>
      </c>
      <c r="C71" s="48" t="s">
        <v>95</v>
      </c>
      <c r="D71" s="43">
        <v>0</v>
      </c>
    </row>
    <row r="72" spans="1:4" x14ac:dyDescent="0.25">
      <c r="A72" s="48">
        <v>6</v>
      </c>
      <c r="B72" s="6" t="s">
        <v>96</v>
      </c>
      <c r="C72" s="48" t="s">
        <v>88</v>
      </c>
      <c r="D72" s="43">
        <v>1</v>
      </c>
    </row>
  </sheetData>
  <mergeCells count="1">
    <mergeCell ref="A66:D66"/>
  </mergeCells>
  <printOptions horizontalCentered="1" verticalCentered="1"/>
  <pageMargins left="0.31496062992125984" right="0.19685039370078741" top="0.35433070866141736" bottom="0.15748031496062992" header="0.31496062992125984" footer="0.31496062992125984"/>
  <pageSetup paperSize="9" scale="90" fitToHeight="2" orientation="portrait" r:id="rId1"/>
  <rowBreaks count="1" manualBreakCount="1">
    <brk id="59" max="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D13"/>
  <sheetViews>
    <sheetView zoomScaleNormal="100" workbookViewId="0">
      <selection activeCell="C13" sqref="C13"/>
    </sheetView>
  </sheetViews>
  <sheetFormatPr defaultRowHeight="15" x14ac:dyDescent="0.25"/>
  <cols>
    <col min="1" max="12" width="25.7109375" customWidth="1"/>
  </cols>
  <sheetData>
    <row r="1" spans="1:4" x14ac:dyDescent="0.25">
      <c r="D1" s="1" t="s">
        <v>97</v>
      </c>
    </row>
    <row r="2" spans="1:4" x14ac:dyDescent="0.25">
      <c r="D2" s="1" t="s">
        <v>1</v>
      </c>
    </row>
    <row r="3" spans="1:4" x14ac:dyDescent="0.25">
      <c r="D3" s="1" t="s">
        <v>2</v>
      </c>
    </row>
    <row r="4" spans="1:4" x14ac:dyDescent="0.25">
      <c r="D4" s="1" t="s">
        <v>129</v>
      </c>
    </row>
    <row r="5" spans="1:4" s="14" customFormat="1" x14ac:dyDescent="0.25">
      <c r="B5" s="15" t="s">
        <v>327</v>
      </c>
    </row>
    <row r="6" spans="1:4" s="14" customFormat="1" x14ac:dyDescent="0.25">
      <c r="B6" s="15" t="s">
        <v>366</v>
      </c>
    </row>
    <row r="7" spans="1:4" s="14" customFormat="1" x14ac:dyDescent="0.25">
      <c r="B7" s="15" t="s">
        <v>328</v>
      </c>
    </row>
    <row r="8" spans="1:4" ht="15.75" thickBot="1" x14ac:dyDescent="0.3">
      <c r="A8" s="2"/>
    </row>
    <row r="9" spans="1:4" ht="77.25" thickBot="1" x14ac:dyDescent="0.3">
      <c r="A9" s="8" t="s">
        <v>124</v>
      </c>
      <c r="B9" s="9" t="s">
        <v>125</v>
      </c>
      <c r="C9" s="9" t="s">
        <v>126</v>
      </c>
      <c r="D9" s="9" t="s">
        <v>127</v>
      </c>
    </row>
    <row r="10" spans="1:4" x14ac:dyDescent="0.25">
      <c r="A10" s="42">
        <v>1</v>
      </c>
      <c r="B10" s="41">
        <v>2</v>
      </c>
      <c r="C10" s="41">
        <v>3</v>
      </c>
      <c r="D10" s="41">
        <v>4</v>
      </c>
    </row>
    <row r="11" spans="1:4" ht="67.5" customHeight="1" x14ac:dyDescent="0.25">
      <c r="A11" s="32" t="s">
        <v>288</v>
      </c>
      <c r="B11" s="62">
        <v>616934</v>
      </c>
      <c r="C11" s="62">
        <v>616934</v>
      </c>
      <c r="D11" s="40" t="s">
        <v>289</v>
      </c>
    </row>
    <row r="12" spans="1:4" ht="67.5" customHeight="1" x14ac:dyDescent="0.25">
      <c r="A12" s="44" t="s">
        <v>291</v>
      </c>
      <c r="B12" s="62">
        <v>22973</v>
      </c>
      <c r="C12" s="62">
        <f>B12</f>
        <v>22973</v>
      </c>
      <c r="D12" s="40" t="s">
        <v>289</v>
      </c>
    </row>
    <row r="13" spans="1:4" ht="32.25" customHeight="1" x14ac:dyDescent="0.25">
      <c r="A13" s="45" t="s">
        <v>128</v>
      </c>
      <c r="B13" s="62">
        <f>B12+B11</f>
        <v>639907</v>
      </c>
      <c r="C13" s="62">
        <f>C12+C11</f>
        <v>639907</v>
      </c>
      <c r="D13" s="40" t="s">
        <v>289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16"/>
  <sheetViews>
    <sheetView zoomScale="115" zoomScaleNormal="115" workbookViewId="0">
      <selection activeCell="C9" sqref="C9"/>
    </sheetView>
  </sheetViews>
  <sheetFormatPr defaultRowHeight="15" x14ac:dyDescent="0.25"/>
  <cols>
    <col min="1" max="11" width="22.28515625" customWidth="1"/>
  </cols>
  <sheetData>
    <row r="1" spans="1:5" x14ac:dyDescent="0.25">
      <c r="E1" s="1" t="s">
        <v>130</v>
      </c>
    </row>
    <row r="2" spans="1:5" x14ac:dyDescent="0.25">
      <c r="E2" s="1" t="s">
        <v>1</v>
      </c>
    </row>
    <row r="3" spans="1:5" x14ac:dyDescent="0.25">
      <c r="E3" s="1" t="s">
        <v>2</v>
      </c>
    </row>
    <row r="4" spans="1:5" x14ac:dyDescent="0.25">
      <c r="E4" s="1" t="s">
        <v>3</v>
      </c>
    </row>
    <row r="5" spans="1:5" x14ac:dyDescent="0.25">
      <c r="C5" s="16" t="s">
        <v>131</v>
      </c>
    </row>
    <row r="6" spans="1:5" x14ac:dyDescent="0.25">
      <c r="C6" s="16" t="s">
        <v>132</v>
      </c>
    </row>
    <row r="7" spans="1:5" x14ac:dyDescent="0.25">
      <c r="C7" s="16" t="s">
        <v>329</v>
      </c>
    </row>
    <row r="8" spans="1:5" x14ac:dyDescent="0.25">
      <c r="C8" s="16" t="s">
        <v>363</v>
      </c>
    </row>
    <row r="9" spans="1:5" x14ac:dyDescent="0.25">
      <c r="C9" s="16" t="s">
        <v>330</v>
      </c>
    </row>
    <row r="10" spans="1:5" x14ac:dyDescent="0.25">
      <c r="C10" s="16"/>
    </row>
    <row r="11" spans="1:5" ht="15.75" thickBot="1" x14ac:dyDescent="0.3">
      <c r="A11" s="2"/>
    </row>
    <row r="12" spans="1:5" ht="15.75" thickBot="1" x14ac:dyDescent="0.3">
      <c r="A12" s="72" t="s">
        <v>10</v>
      </c>
      <c r="B12" s="74" t="s">
        <v>133</v>
      </c>
      <c r="C12" s="75"/>
      <c r="D12" s="76"/>
      <c r="E12" s="72" t="s">
        <v>134</v>
      </c>
    </row>
    <row r="13" spans="1:5" ht="39" thickBot="1" x14ac:dyDescent="0.3">
      <c r="A13" s="73"/>
      <c r="B13" s="11" t="s">
        <v>135</v>
      </c>
      <c r="C13" s="11" t="s">
        <v>136</v>
      </c>
      <c r="D13" s="11" t="s">
        <v>137</v>
      </c>
      <c r="E13" s="73"/>
    </row>
    <row r="14" spans="1:5" ht="15.75" thickBot="1" x14ac:dyDescent="0.3">
      <c r="A14" s="10">
        <v>1</v>
      </c>
      <c r="B14" s="11">
        <v>2</v>
      </c>
      <c r="C14" s="11">
        <v>3</v>
      </c>
      <c r="D14" s="11">
        <v>4</v>
      </c>
      <c r="E14" s="11">
        <v>5</v>
      </c>
    </row>
    <row r="15" spans="1:5" ht="66" customHeight="1" thickBot="1" x14ac:dyDescent="0.3">
      <c r="A15" s="17" t="s">
        <v>138</v>
      </c>
      <c r="B15" s="77" t="s">
        <v>290</v>
      </c>
      <c r="C15" s="78"/>
      <c r="D15" s="79"/>
      <c r="E15" s="13"/>
    </row>
    <row r="16" spans="1:5" ht="63.6" customHeight="1" thickBot="1" x14ac:dyDescent="0.3">
      <c r="A16" s="17" t="s">
        <v>139</v>
      </c>
      <c r="B16" s="22" t="s">
        <v>292</v>
      </c>
      <c r="C16" s="22" t="s">
        <v>289</v>
      </c>
      <c r="D16" s="22" t="s">
        <v>293</v>
      </c>
      <c r="E16" s="22" t="s">
        <v>289</v>
      </c>
    </row>
  </sheetData>
  <mergeCells count="4">
    <mergeCell ref="A12:A13"/>
    <mergeCell ref="B12:D12"/>
    <mergeCell ref="E12:E13"/>
    <mergeCell ref="B15:D1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C12"/>
  <sheetViews>
    <sheetView zoomScale="115" zoomScaleNormal="115" workbookViewId="0">
      <selection activeCell="B12" sqref="B12"/>
    </sheetView>
  </sheetViews>
  <sheetFormatPr defaultRowHeight="15" x14ac:dyDescent="0.25"/>
  <cols>
    <col min="1" max="1" width="59" customWidth="1"/>
    <col min="2" max="2" width="55.7109375" customWidth="1"/>
    <col min="3" max="11" width="22.28515625" customWidth="1"/>
  </cols>
  <sheetData>
    <row r="1" spans="1:3" x14ac:dyDescent="0.25">
      <c r="A1" s="1"/>
      <c r="B1" s="1" t="s">
        <v>130</v>
      </c>
    </row>
    <row r="2" spans="1:3" x14ac:dyDescent="0.25">
      <c r="A2" s="16"/>
      <c r="B2" s="1" t="s">
        <v>1</v>
      </c>
    </row>
    <row r="3" spans="1:3" x14ac:dyDescent="0.25">
      <c r="B3" s="1" t="s">
        <v>2</v>
      </c>
    </row>
    <row r="4" spans="1:3" x14ac:dyDescent="0.25">
      <c r="B4" s="1" t="s">
        <v>140</v>
      </c>
    </row>
    <row r="5" spans="1:3" x14ac:dyDescent="0.25">
      <c r="A5" s="16" t="s">
        <v>131</v>
      </c>
    </row>
    <row r="6" spans="1:3" x14ac:dyDescent="0.25">
      <c r="A6" s="16" t="s">
        <v>141</v>
      </c>
    </row>
    <row r="7" spans="1:3" x14ac:dyDescent="0.25">
      <c r="A7" s="16" t="s">
        <v>331</v>
      </c>
    </row>
    <row r="8" spans="1:3" x14ac:dyDescent="0.25">
      <c r="A8" s="16" t="s">
        <v>363</v>
      </c>
    </row>
    <row r="9" spans="1:3" x14ac:dyDescent="0.25">
      <c r="A9" s="16" t="s">
        <v>332</v>
      </c>
    </row>
    <row r="10" spans="1:3" ht="15.75" thickBot="1" x14ac:dyDescent="0.3">
      <c r="A10" s="16"/>
    </row>
    <row r="11" spans="1:3" ht="15.75" thickBot="1" x14ac:dyDescent="0.3">
      <c r="A11" s="8" t="s">
        <v>10</v>
      </c>
      <c r="B11" s="9" t="s">
        <v>133</v>
      </c>
      <c r="C11" s="16"/>
    </row>
    <row r="12" spans="1:3" ht="97.5" customHeight="1" thickBot="1" x14ac:dyDescent="0.3">
      <c r="A12" s="12" t="s">
        <v>142</v>
      </c>
      <c r="B12" s="46" t="s">
        <v>321</v>
      </c>
      <c r="C12" s="16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9"/>
  <sheetViews>
    <sheetView zoomScale="140" zoomScaleNormal="140" workbookViewId="0">
      <selection activeCell="F8" sqref="F8"/>
    </sheetView>
  </sheetViews>
  <sheetFormatPr defaultColWidth="8.85546875" defaultRowHeight="15" x14ac:dyDescent="0.25"/>
  <cols>
    <col min="1" max="9" width="17.85546875" style="19" customWidth="1"/>
    <col min="10" max="10" width="18.28515625" style="19" customWidth="1"/>
    <col min="11" max="14" width="23.5703125" style="19" customWidth="1"/>
    <col min="15" max="16384" width="8.85546875" style="19"/>
  </cols>
  <sheetData>
    <row r="1" spans="1:10" x14ac:dyDescent="0.25">
      <c r="J1" s="1" t="s">
        <v>143</v>
      </c>
    </row>
    <row r="2" spans="1:10" x14ac:dyDescent="0.25">
      <c r="J2" s="1" t="s">
        <v>1</v>
      </c>
    </row>
    <row r="3" spans="1:10" x14ac:dyDescent="0.25">
      <c r="J3" s="1" t="s">
        <v>2</v>
      </c>
    </row>
    <row r="4" spans="1:10" x14ac:dyDescent="0.25">
      <c r="J4" s="1" t="s">
        <v>3</v>
      </c>
    </row>
    <row r="5" spans="1:10" s="14" customFormat="1" x14ac:dyDescent="0.25">
      <c r="D5" s="15" t="s">
        <v>339</v>
      </c>
    </row>
    <row r="6" spans="1:10" s="14" customFormat="1" x14ac:dyDescent="0.25">
      <c r="D6" s="15" t="s">
        <v>144</v>
      </c>
    </row>
    <row r="7" spans="1:10" s="14" customFormat="1" x14ac:dyDescent="0.25">
      <c r="D7" s="15" t="s">
        <v>145</v>
      </c>
    </row>
    <row r="8" spans="1:10" s="14" customFormat="1" x14ac:dyDescent="0.25">
      <c r="D8" s="15" t="s">
        <v>337</v>
      </c>
    </row>
    <row r="9" spans="1:10" s="14" customFormat="1" x14ac:dyDescent="0.25">
      <c r="D9" s="15" t="s">
        <v>338</v>
      </c>
    </row>
    <row r="10" spans="1:10" s="14" customFormat="1" x14ac:dyDescent="0.25">
      <c r="E10" s="16" t="s">
        <v>362</v>
      </c>
    </row>
    <row r="11" spans="1:10" s="14" customFormat="1" x14ac:dyDescent="0.25">
      <c r="D11" s="15" t="s">
        <v>334</v>
      </c>
    </row>
    <row r="12" spans="1:10" s="14" customFormat="1" x14ac:dyDescent="0.25">
      <c r="A12" s="15" t="s">
        <v>322</v>
      </c>
    </row>
    <row r="13" spans="1:10" s="14" customFormat="1" ht="15.75" thickBot="1" x14ac:dyDescent="0.3">
      <c r="A13" s="15"/>
    </row>
    <row r="14" spans="1:10" ht="78.599999999999994" customHeight="1" thickBot="1" x14ac:dyDescent="0.3">
      <c r="A14" s="8" t="s">
        <v>9</v>
      </c>
      <c r="B14" s="9" t="s">
        <v>146</v>
      </c>
      <c r="C14" s="9" t="s">
        <v>147</v>
      </c>
      <c r="D14" s="9" t="s">
        <v>148</v>
      </c>
      <c r="E14" s="9" t="s">
        <v>149</v>
      </c>
      <c r="F14" s="9" t="s">
        <v>150</v>
      </c>
      <c r="G14" s="9" t="s">
        <v>151</v>
      </c>
      <c r="H14" s="9" t="s">
        <v>152</v>
      </c>
      <c r="I14" s="9" t="s">
        <v>153</v>
      </c>
      <c r="J14" s="9" t="s">
        <v>154</v>
      </c>
    </row>
    <row r="15" spans="1:10" ht="15.75" thickBot="1" x14ac:dyDescent="0.3">
      <c r="A15" s="23">
        <v>1</v>
      </c>
      <c r="B15" s="11">
        <v>2</v>
      </c>
      <c r="C15" s="11">
        <v>3</v>
      </c>
      <c r="D15" s="11">
        <v>4</v>
      </c>
      <c r="E15" s="11">
        <v>5</v>
      </c>
      <c r="F15" s="11">
        <v>6</v>
      </c>
      <c r="G15" s="11">
        <v>7</v>
      </c>
      <c r="H15" s="11">
        <v>8</v>
      </c>
      <c r="I15" s="11">
        <v>9</v>
      </c>
      <c r="J15" s="11">
        <v>10</v>
      </c>
    </row>
    <row r="16" spans="1:10" s="37" customFormat="1" ht="26.25" customHeight="1" thickBot="1" x14ac:dyDescent="0.3">
      <c r="A16" s="38">
        <v>1</v>
      </c>
      <c r="B16" s="80" t="s">
        <v>289</v>
      </c>
      <c r="C16" s="72" t="s">
        <v>289</v>
      </c>
      <c r="D16" s="24" t="s">
        <v>289</v>
      </c>
      <c r="E16" s="24" t="s">
        <v>289</v>
      </c>
      <c r="F16" s="24" t="s">
        <v>289</v>
      </c>
      <c r="G16" s="24" t="s">
        <v>289</v>
      </c>
      <c r="H16" s="24" t="s">
        <v>289</v>
      </c>
      <c r="I16" s="24" t="s">
        <v>289</v>
      </c>
      <c r="J16" s="24" t="s">
        <v>289</v>
      </c>
    </row>
    <row r="17" spans="1:10" s="37" customFormat="1" ht="26.25" customHeight="1" thickBot="1" x14ac:dyDescent="0.3">
      <c r="A17" s="38">
        <v>2</v>
      </c>
      <c r="B17" s="81"/>
      <c r="C17" s="73"/>
      <c r="D17" s="24" t="s">
        <v>289</v>
      </c>
      <c r="E17" s="24" t="s">
        <v>289</v>
      </c>
      <c r="F17" s="24" t="s">
        <v>289</v>
      </c>
      <c r="G17" s="24" t="s">
        <v>289</v>
      </c>
      <c r="H17" s="24" t="s">
        <v>289</v>
      </c>
      <c r="I17" s="24" t="s">
        <v>289</v>
      </c>
      <c r="J17" s="24" t="s">
        <v>289</v>
      </c>
    </row>
    <row r="18" spans="1:10" s="37" customFormat="1" ht="26.25" customHeight="1" thickBot="1" x14ac:dyDescent="0.3">
      <c r="A18" s="38">
        <v>3</v>
      </c>
      <c r="B18" s="82"/>
      <c r="C18" s="72" t="s">
        <v>289</v>
      </c>
      <c r="D18" s="24" t="s">
        <v>289</v>
      </c>
      <c r="E18" s="24" t="s">
        <v>289</v>
      </c>
      <c r="F18" s="24" t="s">
        <v>289</v>
      </c>
      <c r="G18" s="24" t="s">
        <v>289</v>
      </c>
      <c r="H18" s="24" t="s">
        <v>289</v>
      </c>
      <c r="I18" s="24" t="s">
        <v>289</v>
      </c>
      <c r="J18" s="24" t="s">
        <v>289</v>
      </c>
    </row>
    <row r="19" spans="1:10" s="37" customFormat="1" ht="26.25" customHeight="1" thickBot="1" x14ac:dyDescent="0.3">
      <c r="A19" s="38">
        <v>4</v>
      </c>
      <c r="B19" s="73"/>
      <c r="C19" s="73"/>
      <c r="D19" s="24" t="s">
        <v>289</v>
      </c>
      <c r="E19" s="24" t="s">
        <v>289</v>
      </c>
      <c r="F19" s="24" t="s">
        <v>289</v>
      </c>
      <c r="G19" s="24" t="s">
        <v>289</v>
      </c>
      <c r="H19" s="24" t="s">
        <v>289</v>
      </c>
      <c r="I19" s="24" t="s">
        <v>289</v>
      </c>
      <c r="J19" s="24" t="s">
        <v>289</v>
      </c>
    </row>
  </sheetData>
  <mergeCells count="3">
    <mergeCell ref="B16:B19"/>
    <mergeCell ref="C16:C17"/>
    <mergeCell ref="C18:C19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20"/>
  <sheetViews>
    <sheetView zoomScale="140" zoomScaleNormal="140" workbookViewId="0">
      <selection activeCell="F11" sqref="F11"/>
    </sheetView>
  </sheetViews>
  <sheetFormatPr defaultRowHeight="15" x14ac:dyDescent="0.25"/>
  <cols>
    <col min="1" max="10" width="16.7109375" customWidth="1"/>
  </cols>
  <sheetData>
    <row r="1" spans="1:10" x14ac:dyDescent="0.25">
      <c r="J1" s="1" t="s">
        <v>143</v>
      </c>
    </row>
    <row r="2" spans="1:10" x14ac:dyDescent="0.25">
      <c r="J2" s="1" t="s">
        <v>1</v>
      </c>
    </row>
    <row r="3" spans="1:10" x14ac:dyDescent="0.25">
      <c r="J3" s="1" t="s">
        <v>2</v>
      </c>
    </row>
    <row r="4" spans="1:10" x14ac:dyDescent="0.25">
      <c r="J4" s="1" t="s">
        <v>140</v>
      </c>
    </row>
    <row r="5" spans="1:10" x14ac:dyDescent="0.25">
      <c r="D5" s="15" t="s">
        <v>98</v>
      </c>
    </row>
    <row r="6" spans="1:10" x14ac:dyDescent="0.25">
      <c r="D6" s="15" t="s">
        <v>144</v>
      </c>
    </row>
    <row r="7" spans="1:10" x14ac:dyDescent="0.25">
      <c r="D7" s="15" t="s">
        <v>145</v>
      </c>
    </row>
    <row r="8" spans="1:10" x14ac:dyDescent="0.25">
      <c r="D8" s="15" t="s">
        <v>335</v>
      </c>
    </row>
    <row r="9" spans="1:10" x14ac:dyDescent="0.25">
      <c r="D9" s="15" t="s">
        <v>340</v>
      </c>
    </row>
    <row r="10" spans="1:10" x14ac:dyDescent="0.25">
      <c r="E10" s="15" t="s">
        <v>361</v>
      </c>
    </row>
    <row r="11" spans="1:10" x14ac:dyDescent="0.25">
      <c r="D11" s="15"/>
    </row>
    <row r="12" spans="1:10" x14ac:dyDescent="0.25">
      <c r="A12" s="15"/>
    </row>
    <row r="13" spans="1:10" ht="15.75" thickBot="1" x14ac:dyDescent="0.3">
      <c r="A13" s="15"/>
    </row>
    <row r="14" spans="1:10" ht="78.599999999999994" customHeight="1" thickBot="1" x14ac:dyDescent="0.3">
      <c r="A14" s="8" t="s">
        <v>9</v>
      </c>
      <c r="B14" s="9" t="s">
        <v>155</v>
      </c>
      <c r="C14" s="9" t="s">
        <v>147</v>
      </c>
      <c r="D14" s="9" t="s">
        <v>156</v>
      </c>
      <c r="E14" s="9" t="s">
        <v>157</v>
      </c>
      <c r="F14" s="9" t="s">
        <v>158</v>
      </c>
      <c r="G14" s="9" t="s">
        <v>151</v>
      </c>
      <c r="H14" s="9" t="s">
        <v>152</v>
      </c>
      <c r="I14" s="9" t="s">
        <v>159</v>
      </c>
      <c r="J14" s="9" t="s">
        <v>160</v>
      </c>
    </row>
    <row r="15" spans="1:10" ht="15.75" thickBot="1" x14ac:dyDescent="0.3">
      <c r="A15" s="10">
        <v>1</v>
      </c>
      <c r="B15" s="11">
        <v>2</v>
      </c>
      <c r="C15" s="11">
        <v>3</v>
      </c>
      <c r="D15" s="11">
        <v>4</v>
      </c>
      <c r="E15" s="11">
        <v>5</v>
      </c>
      <c r="F15" s="11">
        <v>6</v>
      </c>
      <c r="G15" s="11">
        <v>7</v>
      </c>
      <c r="H15" s="11">
        <v>8</v>
      </c>
      <c r="I15" s="11">
        <v>9</v>
      </c>
      <c r="J15" s="11">
        <v>10</v>
      </c>
    </row>
    <row r="16" spans="1:10" ht="15.75" thickBot="1" x14ac:dyDescent="0.3">
      <c r="A16" s="10">
        <v>1</v>
      </c>
      <c r="B16" s="72" t="s">
        <v>294</v>
      </c>
      <c r="C16" s="72" t="s">
        <v>289</v>
      </c>
      <c r="D16" s="34" t="s">
        <v>289</v>
      </c>
      <c r="E16" s="34" t="s">
        <v>289</v>
      </c>
      <c r="F16" s="34" t="s">
        <v>289</v>
      </c>
      <c r="G16" s="34" t="s">
        <v>289</v>
      </c>
      <c r="H16" s="34" t="s">
        <v>289</v>
      </c>
      <c r="I16" s="34" t="s">
        <v>289</v>
      </c>
      <c r="J16" s="34" t="s">
        <v>289</v>
      </c>
    </row>
    <row r="17" spans="1:10" ht="15.75" thickBot="1" x14ac:dyDescent="0.3">
      <c r="A17" s="10">
        <v>2</v>
      </c>
      <c r="B17" s="82"/>
      <c r="C17" s="73"/>
      <c r="D17" s="34" t="s">
        <v>289</v>
      </c>
      <c r="E17" s="34" t="s">
        <v>289</v>
      </c>
      <c r="F17" s="34" t="s">
        <v>289</v>
      </c>
      <c r="G17" s="34" t="s">
        <v>289</v>
      </c>
      <c r="H17" s="34" t="s">
        <v>289</v>
      </c>
      <c r="I17" s="34" t="s">
        <v>289</v>
      </c>
      <c r="J17" s="34" t="s">
        <v>289</v>
      </c>
    </row>
    <row r="18" spans="1:10" ht="15.75" thickBot="1" x14ac:dyDescent="0.3">
      <c r="A18" s="10">
        <v>3</v>
      </c>
      <c r="B18" s="82"/>
      <c r="C18" s="72" t="s">
        <v>289</v>
      </c>
      <c r="D18" s="34" t="s">
        <v>289</v>
      </c>
      <c r="E18" s="34" t="s">
        <v>289</v>
      </c>
      <c r="F18" s="34" t="s">
        <v>289</v>
      </c>
      <c r="G18" s="34" t="s">
        <v>289</v>
      </c>
      <c r="H18" s="34" t="s">
        <v>289</v>
      </c>
      <c r="I18" s="34" t="s">
        <v>289</v>
      </c>
      <c r="J18" s="34" t="s">
        <v>289</v>
      </c>
    </row>
    <row r="19" spans="1:10" ht="15.75" thickBot="1" x14ac:dyDescent="0.3">
      <c r="A19" s="10">
        <v>4</v>
      </c>
      <c r="B19" s="73"/>
      <c r="C19" s="73"/>
      <c r="D19" s="34" t="s">
        <v>289</v>
      </c>
      <c r="E19" s="34" t="s">
        <v>289</v>
      </c>
      <c r="F19" s="34" t="s">
        <v>289</v>
      </c>
      <c r="G19" s="34" t="s">
        <v>289</v>
      </c>
      <c r="H19" s="34" t="s">
        <v>289</v>
      </c>
      <c r="I19" s="34" t="s">
        <v>289</v>
      </c>
      <c r="J19" s="34" t="s">
        <v>289</v>
      </c>
    </row>
    <row r="20" spans="1:10" x14ac:dyDescent="0.25">
      <c r="A20" s="2"/>
    </row>
  </sheetData>
  <mergeCells count="3">
    <mergeCell ref="B16:B19"/>
    <mergeCell ref="C16:C17"/>
    <mergeCell ref="C18:C19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9"/>
  <sheetViews>
    <sheetView zoomScaleNormal="100" workbookViewId="0">
      <selection activeCell="H4" sqref="H4"/>
    </sheetView>
  </sheetViews>
  <sheetFormatPr defaultRowHeight="15" x14ac:dyDescent="0.25"/>
  <cols>
    <col min="1" max="10" width="13.7109375" customWidth="1"/>
  </cols>
  <sheetData>
    <row r="1" spans="1:10" x14ac:dyDescent="0.25">
      <c r="J1" s="1" t="s">
        <v>143</v>
      </c>
    </row>
    <row r="2" spans="1:10" x14ac:dyDescent="0.25">
      <c r="J2" s="1" t="s">
        <v>1</v>
      </c>
    </row>
    <row r="3" spans="1:10" x14ac:dyDescent="0.25">
      <c r="J3" s="1" t="s">
        <v>2</v>
      </c>
    </row>
    <row r="4" spans="1:10" x14ac:dyDescent="0.25">
      <c r="J4" s="1" t="s">
        <v>129</v>
      </c>
    </row>
    <row r="5" spans="1:10" s="18" customFormat="1" x14ac:dyDescent="0.25">
      <c r="D5" s="15" t="s">
        <v>98</v>
      </c>
    </row>
    <row r="6" spans="1:10" s="18" customFormat="1" x14ac:dyDescent="0.25">
      <c r="D6" s="15" t="s">
        <v>144</v>
      </c>
    </row>
    <row r="7" spans="1:10" s="18" customFormat="1" x14ac:dyDescent="0.25">
      <c r="D7" s="15" t="s">
        <v>145</v>
      </c>
    </row>
    <row r="8" spans="1:10" s="18" customFormat="1" x14ac:dyDescent="0.25">
      <c r="D8" s="15" t="s">
        <v>336</v>
      </c>
    </row>
    <row r="9" spans="1:10" s="18" customFormat="1" x14ac:dyDescent="0.25">
      <c r="D9" s="15" t="s">
        <v>341</v>
      </c>
    </row>
    <row r="10" spans="1:10" s="18" customFormat="1" x14ac:dyDescent="0.25">
      <c r="E10" s="15" t="s">
        <v>360</v>
      </c>
    </row>
    <row r="11" spans="1:10" s="18" customFormat="1" ht="15.75" thickBot="1" x14ac:dyDescent="0.3">
      <c r="D11" s="15" t="s">
        <v>342</v>
      </c>
    </row>
    <row r="12" spans="1:10" ht="21.6" customHeight="1" thickBot="1" x14ac:dyDescent="0.3">
      <c r="A12" s="72" t="s">
        <v>161</v>
      </c>
      <c r="B12" s="72" t="s">
        <v>155</v>
      </c>
      <c r="C12" s="74" t="s">
        <v>162</v>
      </c>
      <c r="D12" s="75"/>
      <c r="E12" s="75"/>
      <c r="F12" s="75"/>
      <c r="G12" s="75"/>
      <c r="H12" s="75"/>
      <c r="I12" s="75"/>
      <c r="J12" s="76"/>
    </row>
    <row r="13" spans="1:10" ht="21.6" customHeight="1" thickBot="1" x14ac:dyDescent="0.3">
      <c r="A13" s="82"/>
      <c r="B13" s="82"/>
      <c r="C13" s="74">
        <v>1</v>
      </c>
      <c r="D13" s="76"/>
      <c r="E13" s="74">
        <v>2</v>
      </c>
      <c r="F13" s="76"/>
      <c r="G13" s="74">
        <v>3</v>
      </c>
      <c r="H13" s="76"/>
      <c r="I13" s="74" t="s">
        <v>163</v>
      </c>
      <c r="J13" s="76"/>
    </row>
    <row r="14" spans="1:10" ht="21.6" customHeight="1" thickBot="1" x14ac:dyDescent="0.3">
      <c r="A14" s="82"/>
      <c r="B14" s="82"/>
      <c r="C14" s="74" t="s">
        <v>164</v>
      </c>
      <c r="D14" s="76"/>
      <c r="E14" s="74" t="s">
        <v>165</v>
      </c>
      <c r="F14" s="76"/>
      <c r="G14" s="74" t="s">
        <v>166</v>
      </c>
      <c r="H14" s="76"/>
      <c r="I14" s="74" t="s">
        <v>163</v>
      </c>
      <c r="J14" s="76"/>
    </row>
    <row r="15" spans="1:10" ht="43.15" customHeight="1" thickBot="1" x14ac:dyDescent="0.3">
      <c r="A15" s="73"/>
      <c r="B15" s="73"/>
      <c r="C15" s="11" t="s">
        <v>167</v>
      </c>
      <c r="D15" s="11" t="s">
        <v>168</v>
      </c>
      <c r="E15" s="11" t="s">
        <v>167</v>
      </c>
      <c r="F15" s="11" t="s">
        <v>168</v>
      </c>
      <c r="G15" s="11" t="s">
        <v>167</v>
      </c>
      <c r="H15" s="11" t="s">
        <v>168</v>
      </c>
      <c r="I15" s="11" t="s">
        <v>167</v>
      </c>
      <c r="J15" s="11" t="s">
        <v>168</v>
      </c>
    </row>
    <row r="16" spans="1:10" ht="21.6" customHeight="1" thickBot="1" x14ac:dyDescent="0.3">
      <c r="A16" s="10">
        <v>1</v>
      </c>
      <c r="B16" s="11" t="s">
        <v>169</v>
      </c>
      <c r="C16" s="34" t="s">
        <v>289</v>
      </c>
      <c r="D16" s="34" t="s">
        <v>289</v>
      </c>
      <c r="E16" s="34" t="s">
        <v>289</v>
      </c>
      <c r="F16" s="34" t="s">
        <v>289</v>
      </c>
      <c r="G16" s="34" t="s">
        <v>289</v>
      </c>
      <c r="H16" s="34" t="s">
        <v>289</v>
      </c>
      <c r="I16" s="34" t="s">
        <v>289</v>
      </c>
      <c r="J16" s="34" t="s">
        <v>289</v>
      </c>
    </row>
    <row r="17" spans="1:10" ht="21.6" customHeight="1" thickBot="1" x14ac:dyDescent="0.3">
      <c r="A17" s="10">
        <v>2</v>
      </c>
      <c r="B17" s="11" t="s">
        <v>170</v>
      </c>
      <c r="C17" s="34" t="s">
        <v>289</v>
      </c>
      <c r="D17" s="34" t="s">
        <v>289</v>
      </c>
      <c r="E17" s="34" t="s">
        <v>289</v>
      </c>
      <c r="F17" s="34" t="s">
        <v>289</v>
      </c>
      <c r="G17" s="34" t="s">
        <v>289</v>
      </c>
      <c r="H17" s="34" t="s">
        <v>289</v>
      </c>
      <c r="I17" s="34" t="s">
        <v>289</v>
      </c>
      <c r="J17" s="34" t="s">
        <v>289</v>
      </c>
    </row>
    <row r="18" spans="1:10" ht="21.6" customHeight="1" thickBot="1" x14ac:dyDescent="0.3">
      <c r="A18" s="10">
        <v>3</v>
      </c>
      <c r="B18" s="11" t="s">
        <v>171</v>
      </c>
      <c r="C18" s="34" t="s">
        <v>289</v>
      </c>
      <c r="D18" s="34" t="s">
        <v>289</v>
      </c>
      <c r="E18" s="34" t="s">
        <v>289</v>
      </c>
      <c r="F18" s="34" t="s">
        <v>289</v>
      </c>
      <c r="G18" s="34" t="s">
        <v>289</v>
      </c>
      <c r="H18" s="34" t="s">
        <v>289</v>
      </c>
      <c r="I18" s="34" t="s">
        <v>289</v>
      </c>
      <c r="J18" s="34"/>
    </row>
    <row r="19" spans="1:10" ht="21.6" customHeight="1" thickBot="1" x14ac:dyDescent="0.3">
      <c r="A19" s="10" t="s">
        <v>163</v>
      </c>
      <c r="B19" s="11" t="s">
        <v>163</v>
      </c>
      <c r="C19" s="34" t="s">
        <v>289</v>
      </c>
      <c r="D19" s="34" t="s">
        <v>289</v>
      </c>
      <c r="E19" s="34" t="s">
        <v>289</v>
      </c>
      <c r="F19" s="34" t="s">
        <v>289</v>
      </c>
      <c r="G19" s="34" t="s">
        <v>289</v>
      </c>
      <c r="H19" s="34" t="s">
        <v>289</v>
      </c>
      <c r="I19" s="34" t="s">
        <v>289</v>
      </c>
      <c r="J19" s="34" t="s">
        <v>289</v>
      </c>
    </row>
  </sheetData>
  <mergeCells count="11">
    <mergeCell ref="C14:D14"/>
    <mergeCell ref="E14:F14"/>
    <mergeCell ref="G14:H14"/>
    <mergeCell ref="I14:J14"/>
    <mergeCell ref="A12:A15"/>
    <mergeCell ref="B12:B15"/>
    <mergeCell ref="C12:J12"/>
    <mergeCell ref="C13:D13"/>
    <mergeCell ref="E13:F13"/>
    <mergeCell ref="G13:H13"/>
    <mergeCell ref="I13:J1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AD22"/>
  <sheetViews>
    <sheetView zoomScale="85" zoomScaleNormal="85" workbookViewId="0">
      <selection activeCell="P20" sqref="P20"/>
    </sheetView>
  </sheetViews>
  <sheetFormatPr defaultRowHeight="15" x14ac:dyDescent="0.25"/>
  <cols>
    <col min="1" max="3" width="19.5703125" customWidth="1"/>
    <col min="4" max="4" width="10.42578125" customWidth="1"/>
    <col min="5" max="15" width="7.7109375" customWidth="1"/>
    <col min="16" max="16" width="9.28515625" customWidth="1"/>
    <col min="17" max="28" width="7.7109375" customWidth="1"/>
    <col min="29" max="29" width="8.28515625" customWidth="1"/>
    <col min="30" max="30" width="20.7109375" customWidth="1"/>
    <col min="31" max="34" width="13.7109375" customWidth="1"/>
  </cols>
  <sheetData>
    <row r="1" spans="1:30" x14ac:dyDescent="0.25">
      <c r="AD1" s="1" t="s">
        <v>143</v>
      </c>
    </row>
    <row r="2" spans="1:30" x14ac:dyDescent="0.25">
      <c r="AD2" s="1" t="s">
        <v>1</v>
      </c>
    </row>
    <row r="3" spans="1:30" x14ac:dyDescent="0.25">
      <c r="AD3" s="1" t="s">
        <v>2</v>
      </c>
    </row>
    <row r="4" spans="1:30" x14ac:dyDescent="0.25">
      <c r="AD4" s="1" t="s">
        <v>172</v>
      </c>
    </row>
    <row r="5" spans="1:30" x14ac:dyDescent="0.25">
      <c r="A5" s="15"/>
      <c r="C5" s="15" t="s">
        <v>345</v>
      </c>
    </row>
    <row r="6" spans="1:30" x14ac:dyDescent="0.25">
      <c r="A6" s="15"/>
      <c r="C6" s="15" t="s">
        <v>144</v>
      </c>
    </row>
    <row r="7" spans="1:30" x14ac:dyDescent="0.25">
      <c r="A7" s="15"/>
      <c r="C7" s="15" t="s">
        <v>145</v>
      </c>
    </row>
    <row r="8" spans="1:30" x14ac:dyDescent="0.25">
      <c r="A8" s="15"/>
      <c r="C8" s="15" t="s">
        <v>333</v>
      </c>
    </row>
    <row r="9" spans="1:30" x14ac:dyDescent="0.25">
      <c r="A9" s="15"/>
      <c r="C9" s="15" t="s">
        <v>343</v>
      </c>
    </row>
    <row r="10" spans="1:30" x14ac:dyDescent="0.25">
      <c r="A10" s="15"/>
      <c r="C10" s="15" t="s">
        <v>359</v>
      </c>
    </row>
    <row r="11" spans="1:30" x14ac:dyDescent="0.25">
      <c r="A11" s="15"/>
      <c r="C11" s="15" t="s">
        <v>344</v>
      </c>
    </row>
    <row r="12" spans="1:30" x14ac:dyDescent="0.25">
      <c r="A12" s="15"/>
    </row>
    <row r="13" spans="1:30" x14ac:dyDescent="0.25">
      <c r="A13" s="15"/>
    </row>
    <row r="14" spans="1:30" ht="15.75" thickBot="1" x14ac:dyDescent="0.3">
      <c r="A14" s="2"/>
      <c r="C14" s="15"/>
    </row>
    <row r="15" spans="1:30" ht="64.150000000000006" customHeight="1" thickBot="1" x14ac:dyDescent="0.3">
      <c r="A15" s="8" t="s">
        <v>173</v>
      </c>
      <c r="B15" s="9" t="s">
        <v>174</v>
      </c>
      <c r="C15" s="9" t="s">
        <v>175</v>
      </c>
      <c r="D15" s="74" t="s">
        <v>318</v>
      </c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4"/>
      <c r="Q15" s="85" t="s">
        <v>319</v>
      </c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4"/>
      <c r="AC15" s="9"/>
      <c r="AD15" s="9" t="s">
        <v>176</v>
      </c>
    </row>
    <row r="16" spans="1:30" ht="19.899999999999999" customHeight="1" thickBot="1" x14ac:dyDescent="0.3">
      <c r="A16" s="10">
        <v>1</v>
      </c>
      <c r="B16" s="11">
        <v>2</v>
      </c>
      <c r="C16" s="11">
        <v>3</v>
      </c>
      <c r="D16" s="11">
        <v>4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11">
        <v>5</v>
      </c>
      <c r="AD16" s="11">
        <v>6</v>
      </c>
    </row>
    <row r="17" spans="1:30" ht="39.75" customHeight="1" thickBot="1" x14ac:dyDescent="0.3">
      <c r="A17" s="39"/>
      <c r="B17" s="39"/>
      <c r="C17" s="24"/>
      <c r="D17" s="24" t="s">
        <v>306</v>
      </c>
      <c r="E17" s="24" t="s">
        <v>307</v>
      </c>
      <c r="F17" s="24" t="s">
        <v>308</v>
      </c>
      <c r="G17" s="24" t="s">
        <v>309</v>
      </c>
      <c r="H17" s="24" t="s">
        <v>310</v>
      </c>
      <c r="I17" s="24" t="s">
        <v>311</v>
      </c>
      <c r="J17" s="24" t="s">
        <v>312</v>
      </c>
      <c r="K17" s="24" t="s">
        <v>313</v>
      </c>
      <c r="L17" s="24" t="s">
        <v>314</v>
      </c>
      <c r="M17" s="24" t="s">
        <v>315</v>
      </c>
      <c r="N17" s="24" t="s">
        <v>316</v>
      </c>
      <c r="O17" s="24" t="s">
        <v>317</v>
      </c>
      <c r="P17" s="24" t="s">
        <v>364</v>
      </c>
      <c r="Q17" s="24" t="s">
        <v>306</v>
      </c>
      <c r="R17" s="24" t="s">
        <v>307</v>
      </c>
      <c r="S17" s="24" t="s">
        <v>308</v>
      </c>
      <c r="T17" s="24" t="s">
        <v>309</v>
      </c>
      <c r="U17" s="24" t="s">
        <v>310</v>
      </c>
      <c r="V17" s="24" t="s">
        <v>311</v>
      </c>
      <c r="W17" s="24" t="s">
        <v>312</v>
      </c>
      <c r="X17" s="24" t="s">
        <v>313</v>
      </c>
      <c r="Y17" s="24" t="s">
        <v>314</v>
      </c>
      <c r="Z17" s="24" t="s">
        <v>315</v>
      </c>
      <c r="AA17" s="24" t="s">
        <v>316</v>
      </c>
      <c r="AB17" s="24" t="s">
        <v>317</v>
      </c>
      <c r="AC17" s="24" t="s">
        <v>364</v>
      </c>
      <c r="AD17" s="24"/>
    </row>
    <row r="18" spans="1:30" ht="146.25" customHeight="1" thickBot="1" x14ac:dyDescent="0.3">
      <c r="A18" s="35" t="s">
        <v>295</v>
      </c>
      <c r="B18" s="32" t="s">
        <v>296</v>
      </c>
      <c r="C18" s="22" t="s">
        <v>299</v>
      </c>
      <c r="D18" s="68">
        <v>68.81</v>
      </c>
      <c r="E18" s="68">
        <v>64.599999999999994</v>
      </c>
      <c r="F18" s="68">
        <v>70.430000000000007</v>
      </c>
      <c r="G18" s="33">
        <v>35.909999999999997</v>
      </c>
      <c r="H18" s="33">
        <v>61.43</v>
      </c>
      <c r="I18" s="24">
        <v>60.281999999999996</v>
      </c>
      <c r="J18" s="69">
        <v>65.024000000000001</v>
      </c>
      <c r="K18" s="69">
        <v>56.89</v>
      </c>
      <c r="L18" s="69">
        <v>2.2000000000000001E-4</v>
      </c>
      <c r="M18" s="24">
        <v>4.391</v>
      </c>
      <c r="N18" s="24">
        <v>58.551000000000002</v>
      </c>
      <c r="O18" s="24">
        <v>70.617000000000004</v>
      </c>
      <c r="P18" s="33">
        <f>SUM(D18:O18)</f>
        <v>616.94000000000005</v>
      </c>
      <c r="Q18" s="33">
        <f>D18</f>
        <v>68.81</v>
      </c>
      <c r="R18" s="33">
        <f t="shared" ref="R18:AB18" si="0">E18</f>
        <v>64.599999999999994</v>
      </c>
      <c r="S18" s="33">
        <f t="shared" si="0"/>
        <v>70.430000000000007</v>
      </c>
      <c r="T18" s="33">
        <f t="shared" si="0"/>
        <v>35.909999999999997</v>
      </c>
      <c r="U18" s="33">
        <f t="shared" si="0"/>
        <v>61.43</v>
      </c>
      <c r="V18" s="33">
        <f t="shared" si="0"/>
        <v>60.28</v>
      </c>
      <c r="W18" s="33">
        <f t="shared" si="0"/>
        <v>65.02</v>
      </c>
      <c r="X18" s="33">
        <f t="shared" si="0"/>
        <v>56.89</v>
      </c>
      <c r="Y18" s="33">
        <f t="shared" si="0"/>
        <v>0</v>
      </c>
      <c r="Z18" s="33">
        <f t="shared" si="0"/>
        <v>4.3899999999999997</v>
      </c>
      <c r="AA18" s="33">
        <f t="shared" si="0"/>
        <v>58.55</v>
      </c>
      <c r="AB18" s="33">
        <f t="shared" si="0"/>
        <v>70.62</v>
      </c>
      <c r="AC18" s="22">
        <f>SUM(Q18:AB18)</f>
        <v>616.92999999999995</v>
      </c>
      <c r="AD18" s="22" t="s">
        <v>289</v>
      </c>
    </row>
    <row r="19" spans="1:30" ht="132" customHeight="1" thickBot="1" x14ac:dyDescent="0.3">
      <c r="A19" s="32" t="s">
        <v>297</v>
      </c>
      <c r="B19" s="32" t="s">
        <v>298</v>
      </c>
      <c r="C19" s="11" t="s">
        <v>300</v>
      </c>
      <c r="D19" s="68">
        <v>3.07</v>
      </c>
      <c r="E19" s="68">
        <v>2.81</v>
      </c>
      <c r="F19" s="68">
        <v>2.6</v>
      </c>
      <c r="G19" s="33">
        <v>2.38</v>
      </c>
      <c r="H19" s="33">
        <v>1.42</v>
      </c>
      <c r="I19" s="24">
        <v>0.91100000000000003</v>
      </c>
      <c r="J19" s="69">
        <v>0.99299999999999999</v>
      </c>
      <c r="K19" s="69">
        <v>1.149</v>
      </c>
      <c r="L19" s="69">
        <v>1.1890000000000001</v>
      </c>
      <c r="M19" s="24">
        <v>2.0430000000000001</v>
      </c>
      <c r="N19" s="24">
        <v>2.4340000000000002</v>
      </c>
      <c r="O19" s="24">
        <v>1.968</v>
      </c>
      <c r="P19" s="33">
        <f>SUM(D19:O19)</f>
        <v>22.97</v>
      </c>
      <c r="Q19" s="24">
        <f>D19</f>
        <v>3.07</v>
      </c>
      <c r="R19" s="24">
        <f t="shared" ref="R19" si="1">E19</f>
        <v>2.81</v>
      </c>
      <c r="S19" s="24">
        <f t="shared" ref="S19" si="2">F19</f>
        <v>2.6</v>
      </c>
      <c r="T19" s="24">
        <f t="shared" ref="T19" si="3">G19</f>
        <v>2.38</v>
      </c>
      <c r="U19" s="24">
        <f t="shared" ref="U19" si="4">H19</f>
        <v>1.42</v>
      </c>
      <c r="V19" s="24">
        <f t="shared" ref="V19" si="5">I19</f>
        <v>0.91100000000000003</v>
      </c>
      <c r="W19" s="24">
        <f t="shared" ref="W19" si="6">J19</f>
        <v>0.99299999999999999</v>
      </c>
      <c r="X19" s="24">
        <f t="shared" ref="X19" si="7">K19</f>
        <v>1.149</v>
      </c>
      <c r="Y19" s="24">
        <f t="shared" ref="Y19" si="8">L19</f>
        <v>1.1890000000000001</v>
      </c>
      <c r="Z19" s="24">
        <f t="shared" ref="Z19" si="9">M19</f>
        <v>2.0430000000000001</v>
      </c>
      <c r="AA19" s="24">
        <f t="shared" ref="AA19" si="10">N19</f>
        <v>2.4340000000000002</v>
      </c>
      <c r="AB19" s="24">
        <f t="shared" ref="AB19" si="11">O19</f>
        <v>1.968</v>
      </c>
      <c r="AC19" s="11">
        <f>SUM(Q19:AB19)</f>
        <v>22.966999999999999</v>
      </c>
      <c r="AD19" s="11" t="s">
        <v>289</v>
      </c>
    </row>
    <row r="20" spans="1:30" ht="29.25" customHeight="1" thickBot="1" x14ac:dyDescent="0.3">
      <c r="A20" s="10" t="s">
        <v>128</v>
      </c>
      <c r="B20" s="13"/>
      <c r="C20" s="13"/>
      <c r="D20" s="22">
        <f>D19+D18</f>
        <v>71.88</v>
      </c>
      <c r="E20" s="24">
        <f t="shared" ref="E20:P20" si="12">E19+E18</f>
        <v>67.41</v>
      </c>
      <c r="F20" s="24">
        <f t="shared" si="12"/>
        <v>73.03</v>
      </c>
      <c r="G20" s="24">
        <f t="shared" si="12"/>
        <v>38.29</v>
      </c>
      <c r="H20" s="24">
        <f t="shared" si="12"/>
        <v>62.85</v>
      </c>
      <c r="I20" s="24">
        <f t="shared" si="12"/>
        <v>61.192999999999998</v>
      </c>
      <c r="J20" s="61">
        <f t="shared" si="12"/>
        <v>66.016999999999996</v>
      </c>
      <c r="K20" s="61">
        <f t="shared" si="12"/>
        <v>58.039000000000001</v>
      </c>
      <c r="L20" s="61">
        <f t="shared" si="12"/>
        <v>1.1892199999999999</v>
      </c>
      <c r="M20" s="61">
        <f t="shared" si="12"/>
        <v>6.4340000000000002</v>
      </c>
      <c r="N20" s="61">
        <f t="shared" si="12"/>
        <v>60.984999999999999</v>
      </c>
      <c r="O20" s="61">
        <f t="shared" si="12"/>
        <v>72.584999999999994</v>
      </c>
      <c r="P20" s="33">
        <f t="shared" si="12"/>
        <v>639.91</v>
      </c>
      <c r="Q20" s="24">
        <f t="shared" ref="Q20" si="13">Q19+Q18</f>
        <v>71.88</v>
      </c>
      <c r="R20" s="24">
        <f t="shared" ref="R20" si="14">R19+R18</f>
        <v>67.41</v>
      </c>
      <c r="S20" s="24">
        <f t="shared" ref="S20" si="15">S19+S18</f>
        <v>73.03</v>
      </c>
      <c r="T20" s="24">
        <f t="shared" ref="T20" si="16">T19+T18</f>
        <v>38.29</v>
      </c>
      <c r="U20" s="24">
        <f t="shared" ref="U20" si="17">U19+U18</f>
        <v>62.85</v>
      </c>
      <c r="V20" s="24">
        <f t="shared" ref="V20" si="18">V19+V18</f>
        <v>61.191000000000003</v>
      </c>
      <c r="W20" s="24">
        <f t="shared" ref="W20" si="19">W19+W18</f>
        <v>66.013000000000005</v>
      </c>
      <c r="X20" s="24">
        <f t="shared" ref="X20" si="20">X19+X18</f>
        <v>58.039000000000001</v>
      </c>
      <c r="Y20" s="24">
        <f t="shared" ref="Y20" si="21">Y19+Y18</f>
        <v>1.1890000000000001</v>
      </c>
      <c r="Z20" s="24">
        <f t="shared" ref="Z20" si="22">Z19+Z18</f>
        <v>6.4329999999999998</v>
      </c>
      <c r="AA20" s="24">
        <f t="shared" ref="AA20" si="23">AA19+AA18</f>
        <v>60.984000000000002</v>
      </c>
      <c r="AB20" s="24">
        <f t="shared" ref="AB20" si="24">AB19+AB18</f>
        <v>72.587999999999994</v>
      </c>
      <c r="AC20" s="22">
        <f>AC19+AC18</f>
        <v>639.89700000000005</v>
      </c>
      <c r="AD20" s="22" t="s">
        <v>289</v>
      </c>
    </row>
    <row r="21" spans="1:30" x14ac:dyDescent="0.25">
      <c r="A21" s="2"/>
    </row>
    <row r="22" spans="1:30" x14ac:dyDescent="0.25">
      <c r="A22" s="2"/>
    </row>
  </sheetData>
  <mergeCells count="2">
    <mergeCell ref="D15:P15"/>
    <mergeCell ref="Q15:AB1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15</vt:i4>
      </vt:variant>
      <vt:variant>
        <vt:lpstr>Именованные диапазоны</vt:lpstr>
      </vt:variant>
      <vt:variant>
        <vt:i4>1</vt:i4>
      </vt:variant>
    </vt:vector>
  </HeadingPairs>
  <TitlesOfParts>
    <vt:vector size="16" baseType="lpstr">
      <vt:lpstr>Прил1_ф1</vt:lpstr>
      <vt:lpstr>Прил2_ф1</vt:lpstr>
      <vt:lpstr>Прил2_ф3</vt:lpstr>
      <vt:lpstr>Прил3_ф1</vt:lpstr>
      <vt:lpstr>Прил3_ф2</vt:lpstr>
      <vt:lpstr>Прил4_ф1</vt:lpstr>
      <vt:lpstr>Прил4_ф2</vt:lpstr>
      <vt:lpstr>Прил4_ф3</vt:lpstr>
      <vt:lpstr>Прил4_ф4</vt:lpstr>
      <vt:lpstr>Прил5_ф1</vt:lpstr>
      <vt:lpstr>Прил6_ф1</vt:lpstr>
      <vt:lpstr>Прил7_ф1</vt:lpstr>
      <vt:lpstr>Прил8_ф1</vt:lpstr>
      <vt:lpstr>Прил9_ф1</vt:lpstr>
      <vt:lpstr>Прил10_ф1</vt:lpstr>
      <vt:lpstr>Прил2_ф1!OLE_LINK2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 Иван Иванович</dc:creator>
  <cp:lastModifiedBy>Olga Mityaeva</cp:lastModifiedBy>
  <cp:lastPrinted>2021-04-26T10:02:57Z</cp:lastPrinted>
  <dcterms:created xsi:type="dcterms:W3CDTF">2019-04-23T12:56:01Z</dcterms:created>
  <dcterms:modified xsi:type="dcterms:W3CDTF">2022-03-28T12:21:08Z</dcterms:modified>
</cp:coreProperties>
</file>