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yaeva\Desktop\Новая папка\2021\"/>
    </mc:Choice>
  </mc:AlternateContent>
  <bookViews>
    <workbookView xWindow="2835" yWindow="2040" windowWidth="12510" windowHeight="13170" tabRatio="899" activeTab="1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Прил2_ф1!$A$12</definedName>
  </definedNames>
  <calcPr calcId="152511"/>
</workbook>
</file>

<file path=xl/calcChain.xml><?xml version="1.0" encoding="utf-8"?>
<calcChain xmlns="http://schemas.openxmlformats.org/spreadsheetml/2006/main">
  <c r="AB16" i="13" l="1"/>
  <c r="AA16" i="13"/>
  <c r="Z16" i="13"/>
  <c r="Y16" i="13"/>
  <c r="X16" i="13"/>
  <c r="W16" i="13"/>
  <c r="V16" i="13"/>
  <c r="U16" i="13"/>
  <c r="T16" i="13"/>
  <c r="S16" i="13"/>
  <c r="R16" i="13"/>
  <c r="Q16" i="13"/>
  <c r="D24" i="6" l="1"/>
  <c r="D36" i="6" l="1"/>
  <c r="D55" i="6" l="1"/>
  <c r="D49" i="6"/>
  <c r="D44" i="6"/>
  <c r="D39" i="6"/>
  <c r="D28" i="6"/>
  <c r="D17" i="6"/>
  <c r="D27" i="6" l="1"/>
  <c r="D14" i="6" s="1"/>
  <c r="D65" i="6" s="1"/>
  <c r="AC16" i="13"/>
  <c r="P16" i="13"/>
  <c r="Q17" i="13" l="1"/>
  <c r="R17" i="13"/>
  <c r="S17" i="13"/>
  <c r="T17" i="13"/>
  <c r="U17" i="13"/>
  <c r="V17" i="13"/>
  <c r="W17" i="13"/>
  <c r="X17" i="13"/>
  <c r="Y17" i="13"/>
  <c r="Z17" i="13"/>
  <c r="AA17" i="13"/>
  <c r="AB17" i="13"/>
  <c r="E17" i="13"/>
  <c r="F17" i="13"/>
  <c r="G17" i="13"/>
  <c r="H17" i="13"/>
  <c r="I17" i="13"/>
  <c r="J17" i="13"/>
  <c r="K17" i="13"/>
  <c r="L17" i="13"/>
  <c r="M17" i="13"/>
  <c r="N17" i="13"/>
  <c r="O17" i="13"/>
  <c r="D17" i="13"/>
  <c r="AC17" i="13" l="1"/>
  <c r="P17" i="13"/>
  <c r="C14" i="7" l="1"/>
  <c r="B14" i="7"/>
</calcChain>
</file>

<file path=xl/sharedStrings.xml><?xml version="1.0" encoding="utf-8"?>
<sst xmlns="http://schemas.openxmlformats.org/spreadsheetml/2006/main" count="642" uniqueCount="350">
  <si>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</si>
  <si>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</si>
  <si>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</si>
  <si>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</si>
  <si>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</si>
  <si>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</si>
  <si>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</si>
  <si>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</si>
  <si>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</si>
  <si>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</si>
  <si>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</si>
  <si>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</si>
  <si>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</si>
  <si>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</si>
  <si>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</si>
  <si>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</si>
  <si>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</si>
  <si>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</si>
  <si>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</si>
  <si>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</si>
  <si>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</si>
  <si>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</si>
  <si>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</si>
  <si>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</si>
  <si>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</si>
  <si>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</si>
  <si>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</si>
  <si>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</si>
  <si>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</si>
  <si>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</si>
  <si>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</si>
  <si>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</si>
  <si>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</si>
  <si>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</si>
  <si>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</si>
  <si>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</si>
  <si>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</si>
  <si>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</si>
  <si>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</si>
  <si>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</si>
  <si>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</si>
  <si>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</si>
  <si>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</si>
  <si>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</si>
  <si>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</si>
  <si>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</si>
  <si>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</si>
  <si>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</si>
  <si>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</si>
  <si>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</si>
  <si>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</si>
  <si>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</si>
  <si>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</si>
  <si>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</si>
  <si>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</si>
  <si>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</si>
  <si>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</si>
  <si>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</si>
  <si>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</si>
  <si>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</si>
  <si>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</si>
  <si>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</si>
  <si>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</si>
  <si>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</si>
  <si>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</si>
  <si>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</si>
  <si>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</si>
  <si>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</si>
  <si>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</si>
  <si>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</si>
  <si>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</si>
  <si>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</si>
  <si>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</si>
  <si>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</si>
  <si>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</si>
  <si>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</si>
  <si>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</si>
  <si>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</si>
  <si>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</si>
  <si>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</si>
  <si>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</si>
  <si>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</si>
  <si>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</si>
  <si>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</si>
  <si>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</si>
  <si>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</si>
  <si>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</si>
  <si>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</si>
  <si>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</si>
  <si>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</si>
  <si>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</si>
  <si>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</si>
  <si>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</si>
  <si>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</si>
  <si>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</si>
  <si>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</si>
  <si>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</si>
  <si>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</si>
  <si>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</si>
  <si>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</si>
  <si>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</si>
  <si>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</si>
  <si>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</si>
  <si>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</si>
  <si>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</si>
  <si>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</si>
  <si>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</si>
  <si>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</si>
  <si>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</si>
  <si>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</si>
  <si>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</si>
  <si>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</si>
  <si>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</si>
  <si>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</si>
  <si>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</si>
  <si>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</si>
  <si>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</si>
  <si>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</si>
  <si>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</si>
  <si>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</si>
  <si>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</si>
  <si>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</si>
  <si>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</si>
  <si>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</si>
  <si>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</si>
  <si>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 xml:space="preserve">          по транспортировке газа по магистральным трубопроводам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</si>
  <si>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</si>
  <si>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</si>
  <si>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</si>
  <si>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</si>
  <si>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</si>
  <si>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</si>
  <si>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</si>
  <si>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</si>
  <si>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</si>
  <si>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</si>
  <si>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</si>
  <si>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</si>
  <si>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</si>
  <si>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</si>
  <si>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</si>
  <si>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</si>
  <si>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</si>
  <si>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</si>
  <si>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</si>
  <si>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</si>
  <si>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</si>
  <si>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</si>
  <si>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</si>
  <si>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</si>
  <si>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</si>
  <si>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</si>
  <si>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</si>
  <si>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</si>
  <si>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</si>
  <si>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</si>
  <si>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</si>
  <si>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</si>
  <si>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</si>
  <si>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</si>
  <si>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</si>
  <si>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</si>
  <si>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</si>
  <si>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</si>
  <si>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</si>
  <si>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</si>
  <si>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</si>
  <si>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</si>
  <si>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</si>
  <si>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</si>
  <si>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</si>
  <si>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</si>
  <si>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</si>
  <si>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</si>
  <si>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</si>
  <si>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</si>
  <si>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</si>
  <si>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</si>
  <si>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</si>
  <si>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</si>
  <si>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</si>
  <si>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</si>
  <si>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</si>
  <si>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</si>
  <si>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</si>
  <si>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</si>
  <si>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</si>
  <si>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</si>
  <si>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</si>
  <si>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</si>
  <si>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</si>
  <si>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</si>
  <si>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</si>
  <si>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</si>
  <si>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</si>
  <si>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</si>
  <si>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</si>
  <si>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</si>
  <si>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</si>
  <si>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</si>
  <si>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</si>
  <si>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</si>
  <si>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</si>
  <si>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</si>
  <si>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</si>
  <si>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</si>
  <si>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</si>
  <si>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</si>
  <si>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</si>
  <si>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</si>
  <si>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</si>
  <si>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</si>
  <si>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</si>
  <si>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</si>
  <si>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</si>
  <si>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</si>
  <si>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</si>
  <si>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</si>
  <si>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</si>
  <si>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</si>
  <si>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</si>
  <si>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</si>
  <si>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</si>
  <si>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</si>
  <si>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</si>
  <si>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</si>
  <si>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</si>
  <si>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</si>
  <si>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</si>
  <si>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</si>
  <si>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</si>
  <si>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</si>
  <si>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</si>
  <si>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</si>
  <si>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</si>
  <si>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</si>
  <si>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</si>
  <si>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</si>
  <si>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</si>
  <si>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</si>
  <si>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</si>
  <si>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</si>
  <si>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</si>
  <si>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</si>
  <si>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</si>
  <si>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</si>
  <si>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</si>
  <si>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</si>
  <si>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</si>
  <si>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</si>
  <si>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</si>
  <si>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</si>
  <si>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</si>
  <si>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</si>
  <si>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</si>
  <si>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</si>
  <si>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</si>
  <si>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</si>
  <si>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</si>
  <si>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</si>
  <si>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</si>
  <si>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</si>
  <si>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</si>
  <si>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</si>
  <si>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</si>
  <si>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</si>
  <si>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</si>
  <si>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</si>
  <si>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</si>
  <si>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</si>
  <si>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</si>
  <si>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</si>
  <si>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</si>
  <si>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</si>
  <si>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</si>
  <si>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</si>
  <si>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</si>
  <si>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</si>
  <si>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на услуги по транспортировке газа по магистральным газопроводам-отводам на территории Челябинской области</t>
  </si>
  <si>
    <t xml:space="preserve">514/16 от 24 апреля 2016г. </t>
  </si>
  <si>
    <t>01 июля 2016г.</t>
  </si>
  <si>
    <t>Челябинская область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</si>
  <si>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</si>
  <si>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</si>
  <si>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Газопровод для газоснабжения филиала "ОГК-3" "Южноуральская ГРЭС-2" и ГРС</t>
  </si>
  <si>
    <t>отсутствует</t>
  </si>
  <si>
    <t>отсутсвует</t>
  </si>
  <si>
    <t>Точка врезки ВГРС марки ГРС 100/5.50/25.210 на территории ГРС "г. Южноуральск", временный газопровод D325х10</t>
  </si>
  <si>
    <t>Территория "Южноуральской ГРЭС-2"</t>
  </si>
  <si>
    <t>5,5  МПА</t>
  </si>
  <si>
    <t>АО "Самаранефтегаз"/ АО "Интер РАО -Электрогенерация"</t>
  </si>
  <si>
    <t>Договор на транспортировку газа № 8-ЮЖН/011-0072-18 от 16.10.2018</t>
  </si>
  <si>
    <t>Газопровод для газоснабжения филиала "ОГК-3" "Южноуральская ГРЭС-2" и ГРС, Челябинская область</t>
  </si>
  <si>
    <t>Дополнительное соглашение к Договору  № 8-ЮЖН/011-0072-18 от 16.10.2018 оформляется до 15.08.2019 г.</t>
  </si>
  <si>
    <t>нет</t>
  </si>
  <si>
    <t>Информация об инвестиционной программе ООО "Ситэк"</t>
  </si>
  <si>
    <t>Договор на транспортировку газа № 8-ЮЖН/011-0072-18 от 16.10.2018 г.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</si>
  <si>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</si>
  <si>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</si>
  <si>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</si>
  <si>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</si>
  <si>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</si>
  <si>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</si>
  <si>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</si>
  <si>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</si>
  <si>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</si>
  <si>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</si>
  <si>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</si>
  <si>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</si>
  <si>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Объемы газа в соответствии с поступившими заявками, млн. м3</t>
  </si>
  <si>
    <t>Объемы газа в соответствии с удовлетворенными заявками, млн. куб. м</t>
  </si>
  <si>
    <t>Приказ ФСТ 44-э/13 от 04 марта 2014г.</t>
  </si>
  <si>
    <t>17 мая  2014г.</t>
  </si>
  <si>
    <t>Требования Дополнительного соглашения: 1. уточнение срокоа действия договора № 8-ЮЖН/011-0072-18 от 16.10.2018.; 2. уточнение объемов транспртируемого газа на следующий год; 3. условия взаморасчетов за услуги по транспортировке газа</t>
  </si>
  <si>
    <t xml:space="preserve">Информация о тарифах ООО "Ситэк" </t>
  </si>
  <si>
    <t xml:space="preserve">                     на услуги по транспортировке газа    по магистральным трубопроводам на территории Челябинской области</t>
  </si>
  <si>
    <t xml:space="preserve">               деятельности  ООО "Ситэк" </t>
  </si>
  <si>
    <t xml:space="preserve">                                      ООО "Ситэк"</t>
  </si>
  <si>
    <t>ООО "Ситэк"</t>
  </si>
  <si>
    <t>январь-декабрь 2019 год</t>
  </si>
  <si>
    <t>Газопровод для газоснабжения филиала "ОГК-3" "Южноуральская ГРЭС-2" и ГРС, Челябинская область. Система менеджмента качества соответствует требованиям ГОСТ ISO 9001-2015.  Сертификат соответствия № РОСС RU.ИК90.К00294. Срок дейсвия до 05.03.2022 г.</t>
  </si>
  <si>
    <t xml:space="preserve">    газа по магистральным трубопроводам в Челябинской области</t>
  </si>
  <si>
    <t xml:space="preserve">                      Информация</t>
  </si>
  <si>
    <t xml:space="preserve">                              на территории Челябинской области</t>
  </si>
  <si>
    <t>по магистральным газопроводам на территории Челябинской области</t>
  </si>
  <si>
    <t xml:space="preserve">                       по магистральным газопроводам ООО "Ситэк" </t>
  </si>
  <si>
    <t xml:space="preserve"> по магистральным газопроводам  ООО "Ситэк" на территории Челябинской области</t>
  </si>
  <si>
    <t xml:space="preserve">                 на территории Челябинской области </t>
  </si>
  <si>
    <t>ООО "Ситэк" на территории Челябинской области</t>
  </si>
  <si>
    <t>по магистральным газопроводам на территории Челябинкой области</t>
  </si>
  <si>
    <t xml:space="preserve">  по трубопроводам  ООО "Ситэк" на территории Челябинкой области</t>
  </si>
  <si>
    <t xml:space="preserve">               по магистральным газопроводам ООО "Ситэк"  </t>
  </si>
  <si>
    <t xml:space="preserve">                      к магистральным газопроводам  ООО "Ситэк"</t>
  </si>
  <si>
    <t xml:space="preserve">                      на территории   Челябинской области </t>
  </si>
  <si>
    <t xml:space="preserve">                по магистральным газопроводам  ООО "Ситэк"  </t>
  </si>
  <si>
    <t xml:space="preserve">                   на территории Челябинской области</t>
  </si>
  <si>
    <t xml:space="preserve">                     к магистральным газопроводам ООО "Ситэк"</t>
  </si>
  <si>
    <t xml:space="preserve">                             на территории Челябинской области</t>
  </si>
  <si>
    <t>1418/19 от 25 октября 2019г. ФАС России</t>
  </si>
  <si>
    <t>06 декабря 2019г.</t>
  </si>
  <si>
    <t xml:space="preserve"> в сфере транспортировки газа</t>
  </si>
  <si>
    <t xml:space="preserve"> в сфере оказания услуг по транспортировке газа</t>
  </si>
  <si>
    <t xml:space="preserve">               </t>
  </si>
  <si>
    <t>на территории Челябинской области  в зонах входа</t>
  </si>
  <si>
    <t xml:space="preserve">         между зонами входа и выхода</t>
  </si>
  <si>
    <t xml:space="preserve">                         на территории Челябинской области в зонах выхода</t>
  </si>
  <si>
    <t>Всего за 2020 год</t>
  </si>
  <si>
    <t>1.5.6.</t>
  </si>
  <si>
    <t xml:space="preserve"> в сфере оказания услуг по транспортировке</t>
  </si>
  <si>
    <t xml:space="preserve">                            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</si>
</sst>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13" xfId="1" applyNumberFormat="1" applyFont="1" applyFill="1" applyBorder="1" applyAlignment="1" applyProtection="1">
      <alignment horizontal="center" vertical="center" wrapTex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shrinkToFi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13"/>
  <sheetViews>
    <sheetView zoomScale="110" zoomScaleNormal="110" workbookViewId="0">
      <selection sqref="A1:E13"/>
    </sheetView>
  </sheetViews>
  <sheetFormatPr defaultColWidth="8.85546875" defaultRowHeight="15" x14ac:dyDescent="0.25"/>
  <cols>
    <col min="1" max="1" width="30.28515625" style="3" customWidth="1"/>
    <col min="2" max="2" width="23.140625" style="3" customWidth="1"/>
    <col min="3" max="3" width="23.42578125" style="3" customWidth="1"/>
    <col min="4" max="4" width="23.5703125" style="3" customWidth="1"/>
    <col min="5" max="5" width="14.28515625" style="3" customWidth="1"/>
    <col min="6" max="8" width="19" style="3" customWidth="1"/>
    <col min="9" max="16384" width="8.85546875" style="3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B6" s="54" t="s">
        <v>314</v>
      </c>
      <c r="C6" s="54"/>
    </row>
    <row r="7" spans="1:5" ht="43.5" customHeight="1" x14ac:dyDescent="0.25">
      <c r="B7" s="55" t="s">
        <v>315</v>
      </c>
      <c r="C7" s="55"/>
    </row>
    <row r="8" spans="1:5" x14ac:dyDescent="0.25">
      <c r="B8" s="2"/>
    </row>
    <row r="9" spans="1:5" ht="51" x14ac:dyDescent="0.25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52.15" customHeight="1" x14ac:dyDescent="0.25">
      <c r="A11" s="26" t="s">
        <v>278</v>
      </c>
      <c r="B11" s="28" t="s">
        <v>311</v>
      </c>
      <c r="C11" s="29" t="s">
        <v>312</v>
      </c>
      <c r="D11" s="26" t="s">
        <v>281</v>
      </c>
      <c r="E11" s="26">
        <v>197.55</v>
      </c>
    </row>
    <row r="12" spans="1:5" ht="52.15" customHeight="1" x14ac:dyDescent="0.25">
      <c r="A12" s="4" t="s">
        <v>278</v>
      </c>
      <c r="B12" s="4" t="s">
        <v>279</v>
      </c>
      <c r="C12" s="4" t="s">
        <v>280</v>
      </c>
      <c r="D12" s="4" t="s">
        <v>281</v>
      </c>
      <c r="E12" s="4">
        <v>197.55</v>
      </c>
    </row>
    <row r="13" spans="1:5" ht="52.15" customHeight="1" x14ac:dyDescent="0.25">
      <c r="A13" s="32" t="s">
        <v>278</v>
      </c>
      <c r="B13" s="32" t="s">
        <v>338</v>
      </c>
      <c r="C13" s="32" t="s">
        <v>339</v>
      </c>
      <c r="D13" s="32" t="s">
        <v>281</v>
      </c>
      <c r="E13" s="32">
        <v>197.55</v>
      </c>
    </row>
  </sheetData>
  <mergeCells count="2"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zoomScaleNormal="100" workbookViewId="0">
      <selection activeCell="A13" sqref="A13:XFD13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184</v>
      </c>
    </row>
    <row r="2" spans="1:6" x14ac:dyDescent="0.25">
      <c r="F2" s="1" t="s">
        <v>1</v>
      </c>
    </row>
    <row r="3" spans="1:6" x14ac:dyDescent="0.25">
      <c r="F3" s="1" t="s">
        <v>2</v>
      </c>
    </row>
    <row r="4" spans="1:6" x14ac:dyDescent="0.25">
      <c r="F4" s="1" t="s">
        <v>3</v>
      </c>
    </row>
    <row r="5" spans="1:6" x14ac:dyDescent="0.25">
      <c r="A5" s="14"/>
      <c r="C5" s="15" t="s">
        <v>133</v>
      </c>
    </row>
    <row r="6" spans="1:6" x14ac:dyDescent="0.25">
      <c r="A6" s="14"/>
      <c r="C6" s="15" t="s">
        <v>182</v>
      </c>
    </row>
    <row r="7" spans="1:6" x14ac:dyDescent="0.25">
      <c r="A7" s="14"/>
      <c r="C7" s="15" t="s">
        <v>183</v>
      </c>
    </row>
    <row r="8" spans="1:6" x14ac:dyDescent="0.25">
      <c r="A8" s="14"/>
      <c r="C8" s="15" t="s">
        <v>328</v>
      </c>
    </row>
    <row r="9" spans="1:6" ht="15.75" thickBot="1" x14ac:dyDescent="0.3"/>
    <row r="10" spans="1:6" ht="90" thickBot="1" x14ac:dyDescent="0.3">
      <c r="A10" s="7" t="s">
        <v>174</v>
      </c>
      <c r="B10" s="8" t="s">
        <v>175</v>
      </c>
      <c r="C10" s="8" t="s">
        <v>178</v>
      </c>
      <c r="D10" s="8" t="s">
        <v>179</v>
      </c>
      <c r="E10" s="8" t="s">
        <v>180</v>
      </c>
      <c r="F10" s="8" t="s">
        <v>181</v>
      </c>
    </row>
    <row r="11" spans="1:6" ht="15.75" thickBot="1" x14ac:dyDescent="0.3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99" customHeight="1" thickBot="1" x14ac:dyDescent="0.3">
      <c r="A12" s="9" t="s">
        <v>287</v>
      </c>
      <c r="B12" s="10" t="s">
        <v>288</v>
      </c>
      <c r="C12" s="10" t="s">
        <v>291</v>
      </c>
      <c r="D12" s="10" t="s">
        <v>282</v>
      </c>
      <c r="E12" s="10" t="s">
        <v>282</v>
      </c>
      <c r="F12" s="10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zoomScale="115" zoomScaleNormal="115" workbookViewId="0">
      <selection activeCell="A15" sqref="A15:XFD15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F1" s="1" t="s">
        <v>185</v>
      </c>
    </row>
    <row r="2" spans="1:10" x14ac:dyDescent="0.25">
      <c r="F2" s="1" t="s">
        <v>1</v>
      </c>
    </row>
    <row r="3" spans="1:10" x14ac:dyDescent="0.25">
      <c r="F3" s="1" t="s">
        <v>2</v>
      </c>
    </row>
    <row r="4" spans="1:10" x14ac:dyDescent="0.25">
      <c r="F4" s="1" t="s">
        <v>3</v>
      </c>
    </row>
    <row r="5" spans="1:10" x14ac:dyDescent="0.25">
      <c r="A5" s="14"/>
      <c r="C5" s="14" t="s">
        <v>98</v>
      </c>
    </row>
    <row r="6" spans="1:10" x14ac:dyDescent="0.25">
      <c r="A6" s="14"/>
      <c r="C6" s="14" t="s">
        <v>186</v>
      </c>
    </row>
    <row r="7" spans="1:10" x14ac:dyDescent="0.25">
      <c r="A7" s="14"/>
      <c r="C7" s="14" t="s">
        <v>332</v>
      </c>
    </row>
    <row r="8" spans="1:10" x14ac:dyDescent="0.25">
      <c r="C8" s="14" t="s">
        <v>333</v>
      </c>
    </row>
    <row r="9" spans="1:10" ht="15.75" thickBot="1" x14ac:dyDescent="0.3">
      <c r="C9" s="14"/>
    </row>
    <row r="10" spans="1:10" ht="52.9" customHeight="1" thickBot="1" x14ac:dyDescent="0.3">
      <c r="A10" s="57" t="s">
        <v>187</v>
      </c>
      <c r="B10" s="59" t="s">
        <v>188</v>
      </c>
      <c r="C10" s="61"/>
      <c r="D10" s="59" t="s">
        <v>189</v>
      </c>
      <c r="E10" s="60"/>
      <c r="F10" s="61"/>
      <c r="G10" s="59" t="s">
        <v>190</v>
      </c>
      <c r="H10" s="61"/>
      <c r="I10" s="59" t="s">
        <v>191</v>
      </c>
      <c r="J10" s="61"/>
    </row>
    <row r="11" spans="1:10" ht="28.15" customHeight="1" thickBot="1" x14ac:dyDescent="0.3">
      <c r="A11" s="65"/>
      <c r="B11" s="57" t="s">
        <v>192</v>
      </c>
      <c r="C11" s="57" t="s">
        <v>193</v>
      </c>
      <c r="D11" s="59" t="s">
        <v>194</v>
      </c>
      <c r="E11" s="61"/>
      <c r="F11" s="57" t="s">
        <v>195</v>
      </c>
      <c r="G11" s="57" t="s">
        <v>196</v>
      </c>
      <c r="H11" s="57" t="s">
        <v>193</v>
      </c>
      <c r="I11" s="57" t="s">
        <v>197</v>
      </c>
      <c r="J11" s="57" t="s">
        <v>198</v>
      </c>
    </row>
    <row r="12" spans="1:10" ht="39" thickBot="1" x14ac:dyDescent="0.3">
      <c r="A12" s="58"/>
      <c r="B12" s="58"/>
      <c r="C12" s="58"/>
      <c r="D12" s="10" t="s">
        <v>199</v>
      </c>
      <c r="E12" s="10" t="s">
        <v>200</v>
      </c>
      <c r="F12" s="58"/>
      <c r="G12" s="58"/>
      <c r="H12" s="58"/>
      <c r="I12" s="58"/>
      <c r="J12" s="58"/>
    </row>
    <row r="13" spans="1:10" ht="15.75" thickBot="1" x14ac:dyDescent="0.3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</row>
    <row r="14" spans="1:10" ht="90.75" customHeight="1" thickBot="1" x14ac:dyDescent="0.3">
      <c r="A14" s="11" t="s">
        <v>292</v>
      </c>
      <c r="B14" s="21" t="s">
        <v>282</v>
      </c>
      <c r="C14" s="21" t="s">
        <v>282</v>
      </c>
      <c r="D14" s="21" t="s">
        <v>282</v>
      </c>
      <c r="E14" s="21" t="s">
        <v>282</v>
      </c>
      <c r="F14" s="21" t="s">
        <v>282</v>
      </c>
      <c r="G14" s="21" t="s">
        <v>282</v>
      </c>
      <c r="H14" s="21" t="s">
        <v>282</v>
      </c>
      <c r="I14" s="21" t="s">
        <v>282</v>
      </c>
      <c r="J14" s="21" t="s">
        <v>282</v>
      </c>
    </row>
  </sheetData>
  <mergeCells count="13">
    <mergeCell ref="H11:H12"/>
    <mergeCell ref="I11:I12"/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zoomScaleNormal="100" workbookViewId="0">
      <selection activeCell="E11" sqref="E11"/>
    </sheetView>
  </sheetViews>
  <sheetFormatPr defaultRowHeight="15" x14ac:dyDescent="0.25"/>
  <cols>
    <col min="1" max="3" width="49.85546875" customWidth="1"/>
    <col min="4" max="6" width="21.140625" customWidth="1"/>
    <col min="7" max="10" width="13.7109375" customWidth="1"/>
  </cols>
  <sheetData>
    <row r="1" spans="1:3" x14ac:dyDescent="0.25">
      <c r="C1" s="1" t="s">
        <v>201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3</v>
      </c>
    </row>
    <row r="5" spans="1:3" s="17" customFormat="1" x14ac:dyDescent="0.25">
      <c r="A5" s="14"/>
      <c r="B5" s="14" t="s">
        <v>98</v>
      </c>
    </row>
    <row r="6" spans="1:3" s="17" customFormat="1" x14ac:dyDescent="0.25">
      <c r="A6" s="14"/>
      <c r="B6" s="14" t="s">
        <v>202</v>
      </c>
    </row>
    <row r="7" spans="1:3" s="17" customFormat="1" x14ac:dyDescent="0.25">
      <c r="B7" s="14" t="s">
        <v>203</v>
      </c>
    </row>
    <row r="8" spans="1:3" s="17" customFormat="1" x14ac:dyDescent="0.25">
      <c r="B8" s="14" t="s">
        <v>334</v>
      </c>
    </row>
    <row r="9" spans="1:3" s="17" customFormat="1" x14ac:dyDescent="0.25">
      <c r="B9" s="14" t="s">
        <v>335</v>
      </c>
    </row>
    <row r="10" spans="1:3" s="17" customFormat="1" ht="15.75" thickBot="1" x14ac:dyDescent="0.3">
      <c r="B10" s="14"/>
    </row>
    <row r="11" spans="1:3" ht="104.45" customHeight="1" thickBot="1" x14ac:dyDescent="0.3">
      <c r="A11" s="7" t="s">
        <v>204</v>
      </c>
      <c r="B11" s="8" t="s">
        <v>205</v>
      </c>
      <c r="C11" s="8" t="s">
        <v>206</v>
      </c>
    </row>
    <row r="12" spans="1:3" ht="15.75" thickBot="1" x14ac:dyDescent="0.3">
      <c r="A12" s="9">
        <v>1</v>
      </c>
      <c r="B12" s="10">
        <v>2</v>
      </c>
      <c r="C12" s="10">
        <v>3</v>
      </c>
    </row>
    <row r="13" spans="1:3" ht="160.15" customHeight="1" thickBot="1" x14ac:dyDescent="0.3">
      <c r="A13" s="9" t="s">
        <v>296</v>
      </c>
      <c r="B13" s="10" t="s">
        <v>293</v>
      </c>
      <c r="C13" s="10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zoomScale="85" zoomScaleNormal="85" workbookViewId="0">
      <selection activeCell="D11" sqref="D11"/>
    </sheetView>
  </sheetViews>
  <sheetFormatPr defaultRowHeight="15" x14ac:dyDescent="0.25"/>
  <cols>
    <col min="1" max="9" width="18.42578125" customWidth="1"/>
    <col min="10" max="10" width="13.7109375" customWidth="1"/>
  </cols>
  <sheetData>
    <row r="1" spans="1:9" x14ac:dyDescent="0.25">
      <c r="I1" s="1" t="s">
        <v>207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B5" s="14"/>
    </row>
    <row r="6" spans="1:9" x14ac:dyDescent="0.25">
      <c r="D6" s="14" t="s">
        <v>98</v>
      </c>
    </row>
    <row r="7" spans="1:9" x14ac:dyDescent="0.25">
      <c r="D7" s="14" t="s">
        <v>208</v>
      </c>
    </row>
    <row r="8" spans="1:9" x14ac:dyDescent="0.25">
      <c r="D8" s="14" t="s">
        <v>209</v>
      </c>
    </row>
    <row r="9" spans="1:9" x14ac:dyDescent="0.25">
      <c r="D9" s="14" t="s">
        <v>336</v>
      </c>
    </row>
    <row r="10" spans="1:9" x14ac:dyDescent="0.25">
      <c r="D10" s="14" t="s">
        <v>337</v>
      </c>
    </row>
    <row r="11" spans="1:9" x14ac:dyDescent="0.25">
      <c r="D11" s="14"/>
    </row>
    <row r="12" spans="1:9" ht="15.75" thickBot="1" x14ac:dyDescent="0.3">
      <c r="B12" s="14"/>
    </row>
    <row r="13" spans="1:9" ht="145.15" customHeight="1" thickBot="1" x14ac:dyDescent="0.3">
      <c r="A13" s="7" t="s">
        <v>210</v>
      </c>
      <c r="B13" s="8" t="s">
        <v>174</v>
      </c>
      <c r="C13" s="8" t="s">
        <v>175</v>
      </c>
      <c r="D13" s="8" t="s">
        <v>211</v>
      </c>
      <c r="E13" s="8" t="s">
        <v>212</v>
      </c>
      <c r="F13" s="8" t="s">
        <v>213</v>
      </c>
      <c r="G13" s="8" t="s">
        <v>214</v>
      </c>
      <c r="H13" s="8" t="s">
        <v>215</v>
      </c>
      <c r="I13" s="8" t="s">
        <v>216</v>
      </c>
    </row>
    <row r="14" spans="1:9" ht="15.75" thickBot="1" x14ac:dyDescent="0.3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</row>
    <row r="15" spans="1:9" ht="103.5" customHeight="1" thickBot="1" x14ac:dyDescent="0.3">
      <c r="A15" s="9" t="s">
        <v>292</v>
      </c>
      <c r="B15" s="10" t="s">
        <v>287</v>
      </c>
      <c r="C15" s="10" t="s">
        <v>288</v>
      </c>
      <c r="D15" s="10" t="s">
        <v>294</v>
      </c>
      <c r="E15" s="21" t="s">
        <v>294</v>
      </c>
      <c r="F15" s="21" t="s">
        <v>294</v>
      </c>
      <c r="G15" s="21" t="s">
        <v>294</v>
      </c>
      <c r="H15" s="21" t="s">
        <v>294</v>
      </c>
      <c r="I15" s="21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70" zoomScaleNormal="70" workbookViewId="0">
      <selection activeCell="H7" sqref="H7"/>
    </sheetView>
  </sheetViews>
  <sheetFormatPr defaultRowHeight="15" x14ac:dyDescent="0.25"/>
  <cols>
    <col min="1" max="1" width="9.140625" customWidth="1"/>
    <col min="2" max="2" width="22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217</v>
      </c>
    </row>
    <row r="2" spans="1:20" x14ac:dyDescent="0.25">
      <c r="T2" s="1" t="s">
        <v>1</v>
      </c>
    </row>
    <row r="3" spans="1:20" x14ac:dyDescent="0.25">
      <c r="T3" s="1" t="s">
        <v>2</v>
      </c>
    </row>
    <row r="4" spans="1:20" x14ac:dyDescent="0.25">
      <c r="T4" s="1" t="s">
        <v>3</v>
      </c>
    </row>
    <row r="5" spans="1:20" x14ac:dyDescent="0.25">
      <c r="H5" s="15" t="s">
        <v>295</v>
      </c>
    </row>
    <row r="6" spans="1:20" x14ac:dyDescent="0.25">
      <c r="H6" s="15" t="s">
        <v>340</v>
      </c>
    </row>
    <row r="7" spans="1:20" x14ac:dyDescent="0.25">
      <c r="H7" s="15" t="s">
        <v>329</v>
      </c>
    </row>
    <row r="8" spans="1:20" ht="15.75" thickBot="1" x14ac:dyDescent="0.3"/>
    <row r="9" spans="1:20" ht="77.45" customHeight="1" thickBot="1" x14ac:dyDescent="0.3">
      <c r="A9" s="57" t="s">
        <v>9</v>
      </c>
      <c r="B9" s="57" t="s">
        <v>10</v>
      </c>
      <c r="C9" s="59" t="s">
        <v>218</v>
      </c>
      <c r="D9" s="61"/>
      <c r="E9" s="70" t="s">
        <v>219</v>
      </c>
      <c r="F9" s="71"/>
      <c r="G9" s="59" t="s">
        <v>220</v>
      </c>
      <c r="H9" s="60"/>
      <c r="I9" s="60"/>
      <c r="J9" s="61"/>
      <c r="K9" s="59" t="s">
        <v>221</v>
      </c>
      <c r="L9" s="60"/>
      <c r="M9" s="61"/>
      <c r="N9" s="70" t="s">
        <v>222</v>
      </c>
      <c r="O9" s="71"/>
      <c r="P9" s="59" t="s">
        <v>223</v>
      </c>
      <c r="Q9" s="60"/>
      <c r="R9" s="60"/>
      <c r="S9" s="60"/>
      <c r="T9" s="61"/>
    </row>
    <row r="10" spans="1:20" ht="62.45" customHeight="1" thickBot="1" x14ac:dyDescent="0.3">
      <c r="A10" s="65"/>
      <c r="B10" s="65"/>
      <c r="C10" s="57" t="s">
        <v>224</v>
      </c>
      <c r="D10" s="57" t="s">
        <v>225</v>
      </c>
      <c r="E10" s="72"/>
      <c r="F10" s="73"/>
      <c r="G10" s="59" t="s">
        <v>226</v>
      </c>
      <c r="H10" s="61"/>
      <c r="I10" s="59" t="s">
        <v>227</v>
      </c>
      <c r="J10" s="61"/>
      <c r="K10" s="59" t="s">
        <v>228</v>
      </c>
      <c r="L10" s="60"/>
      <c r="M10" s="61"/>
      <c r="N10" s="72"/>
      <c r="O10" s="73"/>
      <c r="P10" s="57" t="s">
        <v>229</v>
      </c>
      <c r="Q10" s="57" t="s">
        <v>230</v>
      </c>
      <c r="R10" s="57" t="s">
        <v>231</v>
      </c>
      <c r="S10" s="57" t="s">
        <v>232</v>
      </c>
      <c r="T10" s="57" t="s">
        <v>233</v>
      </c>
    </row>
    <row r="11" spans="1:20" ht="102.75" thickBot="1" x14ac:dyDescent="0.3">
      <c r="A11" s="58"/>
      <c r="B11" s="58"/>
      <c r="C11" s="58"/>
      <c r="D11" s="58"/>
      <c r="E11" s="10" t="s">
        <v>234</v>
      </c>
      <c r="F11" s="10" t="s">
        <v>235</v>
      </c>
      <c r="G11" s="10" t="s">
        <v>236</v>
      </c>
      <c r="H11" s="10" t="s">
        <v>92</v>
      </c>
      <c r="I11" s="10" t="s">
        <v>236</v>
      </c>
      <c r="J11" s="10" t="s">
        <v>92</v>
      </c>
      <c r="K11" s="10" t="s">
        <v>237</v>
      </c>
      <c r="L11" s="10" t="s">
        <v>226</v>
      </c>
      <c r="M11" s="10" t="s">
        <v>227</v>
      </c>
      <c r="N11" s="10" t="s">
        <v>224</v>
      </c>
      <c r="O11" s="10" t="s">
        <v>238</v>
      </c>
      <c r="P11" s="58"/>
      <c r="Q11" s="58"/>
      <c r="R11" s="58"/>
      <c r="S11" s="58"/>
      <c r="T11" s="58"/>
    </row>
    <row r="12" spans="1:20" ht="15.75" thickBot="1" x14ac:dyDescent="0.3">
      <c r="A12" s="9">
        <v>1</v>
      </c>
      <c r="B12" s="12" t="s">
        <v>239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85.9" customHeight="1" thickBot="1" x14ac:dyDescent="0.3">
      <c r="A13" s="9">
        <v>2</v>
      </c>
      <c r="B13" s="12" t="s">
        <v>240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0" ht="96.6" customHeight="1" thickBot="1" x14ac:dyDescent="0.3">
      <c r="A14" s="9"/>
      <c r="B14" s="12" t="s">
        <v>241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0" ht="15.75" thickBot="1" x14ac:dyDescent="0.3">
      <c r="A15" s="19">
        <v>43467</v>
      </c>
      <c r="B15" s="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.75" thickBot="1" x14ac:dyDescent="0.3">
      <c r="A16" s="9">
        <v>3</v>
      </c>
      <c r="B16" s="12" t="s">
        <v>242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ht="15.75" thickBot="1" x14ac:dyDescent="0.3">
      <c r="A17" s="19">
        <v>43468</v>
      </c>
      <c r="B17" s="1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39" thickBot="1" x14ac:dyDescent="0.3">
      <c r="A18" s="9">
        <v>4</v>
      </c>
      <c r="B18" s="12" t="s">
        <v>243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15.75" thickBot="1" x14ac:dyDescent="0.3">
      <c r="A19" s="19">
        <v>43469</v>
      </c>
      <c r="B19" s="1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26.25" thickBot="1" x14ac:dyDescent="0.3">
      <c r="A20" s="9">
        <v>5</v>
      </c>
      <c r="B20" s="12" t="s">
        <v>244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15.75" thickBot="1" x14ac:dyDescent="0.3">
      <c r="A21" s="19">
        <v>43470</v>
      </c>
      <c r="B21" s="1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26.25" thickBot="1" x14ac:dyDescent="0.3">
      <c r="A22" s="9">
        <v>6</v>
      </c>
      <c r="B22" s="12" t="s">
        <v>245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1:20" ht="15.75" thickBot="1" x14ac:dyDescent="0.3">
      <c r="A23" s="19">
        <v>43471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</sheetData>
  <mergeCells count="18">
    <mergeCell ref="S10:S11"/>
    <mergeCell ref="T10:T11"/>
    <mergeCell ref="N9:O10"/>
    <mergeCell ref="P9:T9"/>
    <mergeCell ref="C10:C11"/>
    <mergeCell ref="D10:D11"/>
    <mergeCell ref="G10:H10"/>
    <mergeCell ref="I10:J10"/>
    <mergeCell ref="K10:M10"/>
    <mergeCell ref="P10:P11"/>
    <mergeCell ref="Q10:Q11"/>
    <mergeCell ref="R10:R11"/>
    <mergeCell ref="K9:M9"/>
    <mergeCell ref="A9:A11"/>
    <mergeCell ref="B9:B11"/>
    <mergeCell ref="C9:D9"/>
    <mergeCell ref="E9:F10"/>
    <mergeCell ref="G9:J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V44"/>
  <sheetViews>
    <sheetView zoomScale="70" zoomScaleNormal="70" workbookViewId="0">
      <selection activeCell="G23" sqref="G23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1.5703125" customWidth="1"/>
    <col min="13" max="13" width="12.28515625" customWidth="1"/>
    <col min="14" max="14" width="12.42578125" customWidth="1"/>
    <col min="15" max="15" width="8.7109375" customWidth="1"/>
    <col min="16" max="16" width="37.5703125" style="51" customWidth="1"/>
    <col min="17" max="18" width="10.85546875" customWidth="1"/>
    <col min="19" max="19" width="10.7109375" customWidth="1"/>
    <col min="20" max="20" width="11.7109375" customWidth="1"/>
    <col min="21" max="21" width="38.7109375" style="51" customWidth="1"/>
    <col min="22" max="22" width="19.7109375" customWidth="1"/>
  </cols>
  <sheetData>
    <row r="1" spans="1:22" x14ac:dyDescent="0.25">
      <c r="T1" s="1" t="s">
        <v>246</v>
      </c>
    </row>
    <row r="2" spans="1:22" x14ac:dyDescent="0.25">
      <c r="T2" s="1" t="s">
        <v>1</v>
      </c>
    </row>
    <row r="3" spans="1:22" x14ac:dyDescent="0.25">
      <c r="T3" s="1" t="s">
        <v>2</v>
      </c>
    </row>
    <row r="4" spans="1:22" x14ac:dyDescent="0.25">
      <c r="T4" s="1" t="s">
        <v>3</v>
      </c>
    </row>
    <row r="5" spans="1:22" s="13" customFormat="1" x14ac:dyDescent="0.25">
      <c r="H5" s="14"/>
      <c r="P5" s="52"/>
      <c r="U5" s="52"/>
    </row>
    <row r="6" spans="1:22" s="13" customFormat="1" x14ac:dyDescent="0.25">
      <c r="H6" s="14" t="s">
        <v>98</v>
      </c>
      <c r="P6" s="52"/>
      <c r="U6" s="52"/>
    </row>
    <row r="7" spans="1:22" s="13" customFormat="1" x14ac:dyDescent="0.25">
      <c r="H7" s="14" t="s">
        <v>247</v>
      </c>
      <c r="P7" s="52"/>
      <c r="U7" s="52"/>
    </row>
    <row r="8" spans="1:22" s="13" customFormat="1" x14ac:dyDescent="0.25">
      <c r="H8" s="14" t="s">
        <v>248</v>
      </c>
      <c r="P8" s="52"/>
      <c r="U8" s="52"/>
    </row>
    <row r="9" spans="1:22" s="13" customFormat="1" x14ac:dyDescent="0.25">
      <c r="H9" s="14" t="s">
        <v>330</v>
      </c>
      <c r="P9" s="52"/>
      <c r="U9" s="52"/>
    </row>
    <row r="10" spans="1:22" s="13" customFormat="1" x14ac:dyDescent="0.25">
      <c r="H10" s="14"/>
      <c r="P10" s="52"/>
      <c r="U10" s="52"/>
    </row>
    <row r="11" spans="1:22" s="13" customFormat="1" ht="15.75" thickBot="1" x14ac:dyDescent="0.3">
      <c r="P11" s="52"/>
      <c r="U11" s="52"/>
    </row>
    <row r="12" spans="1:22" s="13" customFormat="1" ht="15.75" thickBot="1" x14ac:dyDescent="0.3">
      <c r="A12" s="57" t="s">
        <v>9</v>
      </c>
      <c r="B12" s="57" t="s">
        <v>249</v>
      </c>
      <c r="C12" s="59" t="s">
        <v>250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P12" s="57" t="s">
        <v>251</v>
      </c>
      <c r="Q12" s="57" t="s">
        <v>252</v>
      </c>
      <c r="R12" s="57" t="s">
        <v>253</v>
      </c>
      <c r="S12" s="57" t="s">
        <v>254</v>
      </c>
      <c r="T12" s="57" t="s">
        <v>255</v>
      </c>
      <c r="U12" s="57" t="s">
        <v>256</v>
      </c>
      <c r="V12" s="57" t="s">
        <v>257</v>
      </c>
    </row>
    <row r="13" spans="1:22" s="13" customFormat="1" ht="15.75" thickBot="1" x14ac:dyDescent="0.3">
      <c r="A13" s="65"/>
      <c r="B13" s="65"/>
      <c r="C13" s="59" t="s">
        <v>258</v>
      </c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70" t="s">
        <v>259</v>
      </c>
      <c r="O13" s="71"/>
      <c r="P13" s="65"/>
      <c r="Q13" s="65"/>
      <c r="R13" s="65"/>
      <c r="S13" s="65"/>
      <c r="T13" s="65"/>
      <c r="U13" s="65"/>
      <c r="V13" s="65"/>
    </row>
    <row r="14" spans="1:22" s="13" customFormat="1" ht="15.75" thickBot="1" x14ac:dyDescent="0.3">
      <c r="A14" s="65"/>
      <c r="B14" s="65"/>
      <c r="C14" s="59" t="s">
        <v>260</v>
      </c>
      <c r="D14" s="60"/>
      <c r="E14" s="60"/>
      <c r="F14" s="60"/>
      <c r="G14" s="60"/>
      <c r="H14" s="60"/>
      <c r="I14" s="60"/>
      <c r="J14" s="60"/>
      <c r="K14" s="60"/>
      <c r="L14" s="61"/>
      <c r="M14" s="57" t="s">
        <v>261</v>
      </c>
      <c r="N14" s="72"/>
      <c r="O14" s="73"/>
      <c r="P14" s="65"/>
      <c r="Q14" s="65"/>
      <c r="R14" s="65"/>
      <c r="S14" s="65"/>
      <c r="T14" s="65"/>
      <c r="U14" s="65"/>
      <c r="V14" s="65"/>
    </row>
    <row r="15" spans="1:22" s="13" customFormat="1" ht="25.9" customHeight="1" thickBot="1" x14ac:dyDescent="0.3">
      <c r="A15" s="65"/>
      <c r="B15" s="65"/>
      <c r="C15" s="59" t="s">
        <v>262</v>
      </c>
      <c r="D15" s="60"/>
      <c r="E15" s="61"/>
      <c r="F15" s="59" t="s">
        <v>263</v>
      </c>
      <c r="G15" s="60"/>
      <c r="H15" s="61"/>
      <c r="I15" s="59" t="s">
        <v>264</v>
      </c>
      <c r="J15" s="61"/>
      <c r="K15" s="59" t="s">
        <v>265</v>
      </c>
      <c r="L15" s="61"/>
      <c r="M15" s="65"/>
      <c r="N15" s="57" t="s">
        <v>266</v>
      </c>
      <c r="O15" s="57" t="s">
        <v>267</v>
      </c>
      <c r="P15" s="65"/>
      <c r="Q15" s="65"/>
      <c r="R15" s="65"/>
      <c r="S15" s="65"/>
      <c r="T15" s="65"/>
      <c r="U15" s="65"/>
      <c r="V15" s="65"/>
    </row>
    <row r="16" spans="1:22" s="13" customFormat="1" ht="77.25" thickBot="1" x14ac:dyDescent="0.3">
      <c r="A16" s="58"/>
      <c r="B16" s="58"/>
      <c r="C16" s="48" t="s">
        <v>268</v>
      </c>
      <c r="D16" s="48" t="s">
        <v>269</v>
      </c>
      <c r="E16" s="48" t="s">
        <v>270</v>
      </c>
      <c r="F16" s="48" t="s">
        <v>271</v>
      </c>
      <c r="G16" s="48" t="s">
        <v>272</v>
      </c>
      <c r="H16" s="48" t="s">
        <v>273</v>
      </c>
      <c r="I16" s="48" t="s">
        <v>274</v>
      </c>
      <c r="J16" s="48" t="s">
        <v>275</v>
      </c>
      <c r="K16" s="48" t="s">
        <v>276</v>
      </c>
      <c r="L16" s="48" t="s">
        <v>277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s="13" customFormat="1" ht="15.75" thickBot="1" x14ac:dyDescent="0.3">
      <c r="A17" s="47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48">
        <v>16</v>
      </c>
      <c r="Q17" s="48">
        <v>17</v>
      </c>
      <c r="R17" s="48">
        <v>18</v>
      </c>
      <c r="S17" s="48">
        <v>19</v>
      </c>
      <c r="T17" s="48">
        <v>20</v>
      </c>
      <c r="U17" s="48">
        <v>21</v>
      </c>
      <c r="V17" s="48">
        <v>22</v>
      </c>
    </row>
    <row r="18" spans="1:22" s="13" customFormat="1" ht="35.450000000000003" customHeight="1" thickBot="1" x14ac:dyDescent="0.3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13" customFormat="1" ht="35.450000000000003" customHeight="1" thickBot="1" x14ac:dyDescent="0.3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13" customFormat="1" ht="35.450000000000003" customHeight="1" thickBot="1" x14ac:dyDescent="0.3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13" customFormat="1" ht="35.450000000000003" customHeight="1" thickBot="1" x14ac:dyDescent="0.3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13" customFormat="1" ht="35.450000000000003" customHeight="1" thickBot="1" x14ac:dyDescent="0.3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13" customFormat="1" ht="39" customHeight="1" thickBot="1" x14ac:dyDescent="0.3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13" customFormat="1" ht="35.450000000000003" customHeight="1" thickBot="1" x14ac:dyDescent="0.3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13" customFormat="1" ht="35.450000000000003" customHeight="1" thickBot="1" x14ac:dyDescent="0.3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13" customFormat="1" ht="35.450000000000003" customHeight="1" thickBot="1" x14ac:dyDescent="0.3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13" customFormat="1" ht="35.450000000000003" customHeight="1" thickBot="1" x14ac:dyDescent="0.3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13" customFormat="1" ht="35.450000000000003" customHeight="1" thickBot="1" x14ac:dyDescent="0.3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13" customFormat="1" ht="35.450000000000003" customHeight="1" thickBot="1" x14ac:dyDescent="0.3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13" customFormat="1" ht="35.450000000000003" customHeight="1" thickBot="1" x14ac:dyDescent="0.3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13" customFormat="1" ht="35.450000000000003" customHeight="1" thickBot="1" x14ac:dyDescent="0.3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13" customFormat="1" ht="19.899999999999999" customHeight="1" thickBot="1" x14ac:dyDescent="0.3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13" customFormat="1" ht="19.899999999999999" customHeight="1" thickBot="1" x14ac:dyDescent="0.3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13" customFormat="1" ht="26.45" customHeight="1" thickBot="1" x14ac:dyDescent="0.3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13" customFormat="1" ht="26.45" customHeight="1" thickBot="1" x14ac:dyDescent="0.3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13" customFormat="1" ht="26.45" customHeight="1" thickBot="1" x14ac:dyDescent="0.3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s="13" customFormat="1" ht="61.9" customHeight="1" thickBot="1" x14ac:dyDescent="0.3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s="13" customFormat="1" ht="26.45" customHeight="1" thickBot="1" x14ac:dyDescent="0.3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13" customFormat="1" ht="26.45" customHeight="1" thickBot="1" x14ac:dyDescent="0.3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s="13" customFormat="1" ht="28.9" customHeight="1" thickBot="1" x14ac:dyDescent="0.3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2"/>
      <c r="U40" s="48"/>
      <c r="V40" s="48"/>
    </row>
    <row r="41" spans="1:22" s="13" customFormat="1" ht="28.9" customHeight="1" thickBot="1" x14ac:dyDescent="0.3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2"/>
      <c r="U41" s="48"/>
      <c r="V41" s="48"/>
    </row>
    <row r="42" spans="1:22" s="13" customFormat="1" ht="28.9" customHeight="1" thickBot="1" x14ac:dyDescent="0.3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2"/>
      <c r="U42" s="48"/>
      <c r="V42" s="48"/>
    </row>
    <row r="43" spans="1:22" s="13" customFormat="1" ht="28.9" customHeight="1" thickBot="1" x14ac:dyDescent="0.3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2"/>
      <c r="U43" s="48"/>
      <c r="V43" s="48"/>
    </row>
    <row r="44" spans="1:22" s="13" customFormat="1" ht="28.9" customHeight="1" thickBot="1" x14ac:dyDescent="0.3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2"/>
      <c r="U44" s="48"/>
      <c r="V44" s="48"/>
    </row>
  </sheetData>
  <mergeCells count="20"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</mergeCells>
  <pageMargins left="0.31496062992125984" right="0.11811023622047245" top="0.94488188976377963" bottom="0.98425196850393704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72"/>
  <sheetViews>
    <sheetView tabSelected="1" topLeftCell="A4" zoomScale="120" zoomScaleNormal="120" workbookViewId="0">
      <selection activeCell="E4" sqref="E1:E1048576"/>
    </sheetView>
  </sheetViews>
  <sheetFormatPr defaultColWidth="40.7109375" defaultRowHeight="15" x14ac:dyDescent="0.25"/>
  <cols>
    <col min="1" max="1" width="15.5703125" style="3" customWidth="1"/>
    <col min="2" max="2" width="54.28515625" style="3" customWidth="1"/>
    <col min="3" max="3" width="18.5703125" style="3" customWidth="1"/>
    <col min="4" max="4" width="18.42578125" style="3" customWidth="1"/>
    <col min="5" max="16384" width="40.7109375" style="3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">
      <c r="B6" s="30" t="s">
        <v>322</v>
      </c>
    </row>
    <row r="7" spans="1:4" x14ac:dyDescent="0.25">
      <c r="B7" s="15" t="s">
        <v>99</v>
      </c>
    </row>
    <row r="8" spans="1:4" x14ac:dyDescent="0.25">
      <c r="B8" s="15" t="s">
        <v>316</v>
      </c>
    </row>
    <row r="9" spans="1:4" x14ac:dyDescent="0.25">
      <c r="B9" s="15" t="s">
        <v>348</v>
      </c>
    </row>
    <row r="10" spans="1:4" ht="20.25" customHeight="1" x14ac:dyDescent="0.25">
      <c r="B10" s="15" t="s">
        <v>321</v>
      </c>
    </row>
    <row r="11" spans="1:4" x14ac:dyDescent="0.25">
      <c r="D11" s="50"/>
    </row>
    <row r="12" spans="1:4" x14ac:dyDescent="0.25">
      <c r="A12" s="4" t="s">
        <v>9</v>
      </c>
      <c r="B12" s="4" t="s">
        <v>10</v>
      </c>
      <c r="C12" s="4" t="s">
        <v>11</v>
      </c>
      <c r="D12" s="4" t="s">
        <v>12</v>
      </c>
    </row>
    <row r="13" spans="1:4" x14ac:dyDescent="0.25">
      <c r="A13" s="4">
        <v>1</v>
      </c>
      <c r="B13" s="4">
        <v>2</v>
      </c>
      <c r="C13" s="4">
        <v>3</v>
      </c>
      <c r="D13" s="4">
        <v>4</v>
      </c>
    </row>
    <row r="14" spans="1:4" ht="25.5" x14ac:dyDescent="0.25">
      <c r="A14" s="34">
        <v>1</v>
      </c>
      <c r="B14" s="35" t="s">
        <v>13</v>
      </c>
      <c r="C14" s="36" t="s">
        <v>14</v>
      </c>
      <c r="D14" s="37">
        <f>D15+D16+D17+D24+D27</f>
        <v>186775.399</v>
      </c>
    </row>
    <row r="15" spans="1:4" x14ac:dyDescent="0.25">
      <c r="A15" s="38" t="s">
        <v>108</v>
      </c>
      <c r="B15" s="39" t="s">
        <v>15</v>
      </c>
      <c r="C15" s="40" t="s">
        <v>14</v>
      </c>
      <c r="D15" s="41">
        <v>3030</v>
      </c>
    </row>
    <row r="16" spans="1:4" x14ac:dyDescent="0.25">
      <c r="A16" s="38" t="s">
        <v>100</v>
      </c>
      <c r="B16" s="39" t="s">
        <v>16</v>
      </c>
      <c r="C16" s="40" t="s">
        <v>14</v>
      </c>
      <c r="D16" s="41">
        <v>912</v>
      </c>
    </row>
    <row r="17" spans="1:4" x14ac:dyDescent="0.25">
      <c r="A17" s="38" t="s">
        <v>101</v>
      </c>
      <c r="B17" s="39" t="s">
        <v>17</v>
      </c>
      <c r="C17" s="40" t="s">
        <v>14</v>
      </c>
      <c r="D17" s="41">
        <f>D18+D19+D20+D21+D22+D23</f>
        <v>44180</v>
      </c>
    </row>
    <row r="18" spans="1:4" x14ac:dyDescent="0.25">
      <c r="A18" s="6" t="s">
        <v>102</v>
      </c>
      <c r="B18" s="5" t="s">
        <v>18</v>
      </c>
      <c r="C18" s="33" t="s">
        <v>14</v>
      </c>
      <c r="D18" s="31">
        <v>980</v>
      </c>
    </row>
    <row r="19" spans="1:4" x14ac:dyDescent="0.25">
      <c r="A19" s="6" t="s">
        <v>103</v>
      </c>
      <c r="B19" s="5" t="s">
        <v>19</v>
      </c>
      <c r="C19" s="33" t="s">
        <v>14</v>
      </c>
      <c r="D19" s="31">
        <v>0</v>
      </c>
    </row>
    <row r="20" spans="1:4" x14ac:dyDescent="0.25">
      <c r="A20" s="6" t="s">
        <v>103</v>
      </c>
      <c r="B20" s="5" t="s">
        <v>20</v>
      </c>
      <c r="C20" s="33" t="s">
        <v>14</v>
      </c>
      <c r="D20" s="31">
        <v>32800</v>
      </c>
    </row>
    <row r="21" spans="1:4" x14ac:dyDescent="0.25">
      <c r="A21" s="6" t="s">
        <v>104</v>
      </c>
      <c r="B21" s="5" t="s">
        <v>21</v>
      </c>
      <c r="C21" s="33" t="s">
        <v>14</v>
      </c>
      <c r="D21" s="31">
        <v>5800</v>
      </c>
    </row>
    <row r="22" spans="1:4" x14ac:dyDescent="0.25">
      <c r="A22" s="6" t="s">
        <v>105</v>
      </c>
      <c r="B22" s="5" t="s">
        <v>22</v>
      </c>
      <c r="C22" s="33" t="s">
        <v>14</v>
      </c>
      <c r="D22" s="31">
        <v>4600</v>
      </c>
    </row>
    <row r="23" spans="1:4" x14ac:dyDescent="0.25">
      <c r="A23" s="6" t="s">
        <v>106</v>
      </c>
      <c r="B23" s="5" t="s">
        <v>23</v>
      </c>
      <c r="C23" s="33" t="s">
        <v>14</v>
      </c>
      <c r="D23" s="31">
        <v>0</v>
      </c>
    </row>
    <row r="24" spans="1:4" x14ac:dyDescent="0.25">
      <c r="A24" s="38" t="s">
        <v>107</v>
      </c>
      <c r="B24" s="39" t="s">
        <v>24</v>
      </c>
      <c r="C24" s="40" t="s">
        <v>14</v>
      </c>
      <c r="D24" s="41">
        <f>D25+D26</f>
        <v>16.399000000000001</v>
      </c>
    </row>
    <row r="25" spans="1:4" x14ac:dyDescent="0.25">
      <c r="A25" s="6" t="s">
        <v>109</v>
      </c>
      <c r="B25" s="5" t="s">
        <v>25</v>
      </c>
      <c r="C25" s="33" t="s">
        <v>14</v>
      </c>
      <c r="D25" s="31">
        <v>0</v>
      </c>
    </row>
    <row r="26" spans="1:4" x14ac:dyDescent="0.25">
      <c r="A26" s="6" t="s">
        <v>110</v>
      </c>
      <c r="B26" s="5" t="s">
        <v>26</v>
      </c>
      <c r="C26" s="33" t="s">
        <v>14</v>
      </c>
      <c r="D26" s="31">
        <v>16.399000000000001</v>
      </c>
    </row>
    <row r="27" spans="1:4" x14ac:dyDescent="0.25">
      <c r="A27" s="38" t="s">
        <v>111</v>
      </c>
      <c r="B27" s="39" t="s">
        <v>27</v>
      </c>
      <c r="C27" s="40" t="s">
        <v>14</v>
      </c>
      <c r="D27" s="41">
        <f>D28+D36+D39+D43+D44+D49</f>
        <v>138637</v>
      </c>
    </row>
    <row r="28" spans="1:4" x14ac:dyDescent="0.25">
      <c r="A28" s="42" t="s">
        <v>112</v>
      </c>
      <c r="B28" s="43" t="s">
        <v>28</v>
      </c>
      <c r="C28" s="44" t="s">
        <v>14</v>
      </c>
      <c r="D28" s="45">
        <f>D29+D30+D31+D32+D33+D34+D35</f>
        <v>65770</v>
      </c>
    </row>
    <row r="29" spans="1:4" x14ac:dyDescent="0.25">
      <c r="A29" s="6" t="s">
        <v>29</v>
      </c>
      <c r="B29" s="5" t="s">
        <v>30</v>
      </c>
      <c r="C29" s="33" t="s">
        <v>14</v>
      </c>
      <c r="D29" s="31">
        <v>50</v>
      </c>
    </row>
    <row r="30" spans="1:4" x14ac:dyDescent="0.25">
      <c r="A30" s="6" t="s">
        <v>31</v>
      </c>
      <c r="B30" s="5" t="s">
        <v>32</v>
      </c>
      <c r="C30" s="33" t="s">
        <v>14</v>
      </c>
      <c r="D30" s="31">
        <v>0</v>
      </c>
    </row>
    <row r="31" spans="1:4" x14ac:dyDescent="0.25">
      <c r="A31" s="6" t="s">
        <v>33</v>
      </c>
      <c r="B31" s="5" t="s">
        <v>34</v>
      </c>
      <c r="C31" s="33" t="s">
        <v>14</v>
      </c>
      <c r="D31" s="31">
        <v>220</v>
      </c>
    </row>
    <row r="32" spans="1:4" x14ac:dyDescent="0.25">
      <c r="A32" s="6" t="s">
        <v>35</v>
      </c>
      <c r="B32" s="5" t="s">
        <v>36</v>
      </c>
      <c r="C32" s="33" t="s">
        <v>14</v>
      </c>
      <c r="D32" s="31">
        <v>0</v>
      </c>
    </row>
    <row r="33" spans="1:4" x14ac:dyDescent="0.25">
      <c r="A33" s="6" t="s">
        <v>37</v>
      </c>
      <c r="B33" s="5" t="s">
        <v>38</v>
      </c>
      <c r="C33" s="33" t="s">
        <v>14</v>
      </c>
      <c r="D33" s="31">
        <v>11000</v>
      </c>
    </row>
    <row r="34" spans="1:4" x14ac:dyDescent="0.25">
      <c r="A34" s="6" t="s">
        <v>39</v>
      </c>
      <c r="B34" s="5" t="s">
        <v>40</v>
      </c>
      <c r="C34" s="33" t="s">
        <v>14</v>
      </c>
      <c r="D34" s="31">
        <v>0</v>
      </c>
    </row>
    <row r="35" spans="1:4" x14ac:dyDescent="0.25">
      <c r="A35" s="6" t="s">
        <v>41</v>
      </c>
      <c r="B35" s="5" t="s">
        <v>42</v>
      </c>
      <c r="C35" s="33" t="s">
        <v>14</v>
      </c>
      <c r="D35" s="31">
        <v>54500</v>
      </c>
    </row>
    <row r="36" spans="1:4" x14ac:dyDescent="0.25">
      <c r="A36" s="42" t="s">
        <v>113</v>
      </c>
      <c r="B36" s="43" t="s">
        <v>43</v>
      </c>
      <c r="C36" s="44" t="s">
        <v>14</v>
      </c>
      <c r="D36" s="45">
        <f>D37+D38</f>
        <v>71907</v>
      </c>
    </row>
    <row r="37" spans="1:4" x14ac:dyDescent="0.25">
      <c r="A37" s="6" t="s">
        <v>44</v>
      </c>
      <c r="B37" s="5" t="s">
        <v>45</v>
      </c>
      <c r="C37" s="33" t="s">
        <v>14</v>
      </c>
      <c r="D37" s="31">
        <v>69950</v>
      </c>
    </row>
    <row r="38" spans="1:4" x14ac:dyDescent="0.25">
      <c r="A38" s="6" t="s">
        <v>46</v>
      </c>
      <c r="B38" s="5" t="s">
        <v>47</v>
      </c>
      <c r="C38" s="33" t="s">
        <v>14</v>
      </c>
      <c r="D38" s="31">
        <v>1957</v>
      </c>
    </row>
    <row r="39" spans="1:4" x14ac:dyDescent="0.25">
      <c r="A39" s="42" t="s">
        <v>114</v>
      </c>
      <c r="B39" s="43" t="s">
        <v>48</v>
      </c>
      <c r="C39" s="44" t="s">
        <v>14</v>
      </c>
      <c r="D39" s="45">
        <f>D40+D41+D42</f>
        <v>0</v>
      </c>
    </row>
    <row r="40" spans="1:4" x14ac:dyDescent="0.25">
      <c r="A40" s="6" t="s">
        <v>49</v>
      </c>
      <c r="B40" s="5" t="s">
        <v>50</v>
      </c>
      <c r="C40" s="33" t="s">
        <v>14</v>
      </c>
      <c r="D40" s="31">
        <v>0</v>
      </c>
    </row>
    <row r="41" spans="1:4" x14ac:dyDescent="0.25">
      <c r="A41" s="6" t="s">
        <v>51</v>
      </c>
      <c r="B41" s="5" t="s">
        <v>52</v>
      </c>
      <c r="C41" s="33" t="s">
        <v>14</v>
      </c>
      <c r="D41" s="31">
        <v>0</v>
      </c>
    </row>
    <row r="42" spans="1:4" x14ac:dyDescent="0.25">
      <c r="A42" s="6" t="s">
        <v>53</v>
      </c>
      <c r="B42" s="5" t="s">
        <v>54</v>
      </c>
      <c r="C42" s="33" t="s">
        <v>14</v>
      </c>
      <c r="D42" s="31">
        <v>0</v>
      </c>
    </row>
    <row r="43" spans="1:4" x14ac:dyDescent="0.25">
      <c r="A43" s="42" t="s">
        <v>115</v>
      </c>
      <c r="B43" s="43" t="s">
        <v>55</v>
      </c>
      <c r="C43" s="44" t="s">
        <v>14</v>
      </c>
      <c r="D43" s="45">
        <v>0</v>
      </c>
    </row>
    <row r="44" spans="1:4" x14ac:dyDescent="0.25">
      <c r="A44" s="42" t="s">
        <v>116</v>
      </c>
      <c r="B44" s="43" t="s">
        <v>56</v>
      </c>
      <c r="C44" s="44" t="s">
        <v>14</v>
      </c>
      <c r="D44" s="45">
        <f>D45+D46+D47+D48</f>
        <v>0</v>
      </c>
    </row>
    <row r="45" spans="1:4" x14ac:dyDescent="0.25">
      <c r="A45" s="6" t="s">
        <v>57</v>
      </c>
      <c r="B45" s="5" t="s">
        <v>58</v>
      </c>
      <c r="C45" s="33" t="s">
        <v>14</v>
      </c>
      <c r="D45" s="31">
        <v>0</v>
      </c>
    </row>
    <row r="46" spans="1:4" x14ac:dyDescent="0.25">
      <c r="A46" s="6" t="s">
        <v>59</v>
      </c>
      <c r="B46" s="5" t="s">
        <v>60</v>
      </c>
      <c r="C46" s="33" t="s">
        <v>14</v>
      </c>
      <c r="D46" s="31">
        <v>0</v>
      </c>
    </row>
    <row r="47" spans="1:4" x14ac:dyDescent="0.25">
      <c r="A47" s="6" t="s">
        <v>61</v>
      </c>
      <c r="B47" s="5" t="s">
        <v>62</v>
      </c>
      <c r="C47" s="33" t="s">
        <v>14</v>
      </c>
      <c r="D47" s="31">
        <v>0</v>
      </c>
    </row>
    <row r="48" spans="1:4" x14ac:dyDescent="0.25">
      <c r="A48" s="6" t="s">
        <v>63</v>
      </c>
      <c r="B48" s="5" t="s">
        <v>64</v>
      </c>
      <c r="C48" s="33" t="s">
        <v>14</v>
      </c>
      <c r="D48" s="31">
        <v>0</v>
      </c>
    </row>
    <row r="49" spans="1:4" x14ac:dyDescent="0.25">
      <c r="A49" s="42" t="s">
        <v>347</v>
      </c>
      <c r="B49" s="43" t="s">
        <v>65</v>
      </c>
      <c r="C49" s="44" t="s">
        <v>14</v>
      </c>
      <c r="D49" s="45">
        <f>D50+D51+D52+D53</f>
        <v>960</v>
      </c>
    </row>
    <row r="50" spans="1:4" x14ac:dyDescent="0.25">
      <c r="A50" s="6" t="s">
        <v>66</v>
      </c>
      <c r="B50" s="5" t="s">
        <v>67</v>
      </c>
      <c r="C50" s="33" t="s">
        <v>14</v>
      </c>
      <c r="D50" s="31">
        <v>60</v>
      </c>
    </row>
    <row r="51" spans="1:4" x14ac:dyDescent="0.25">
      <c r="A51" s="6" t="s">
        <v>68</v>
      </c>
      <c r="B51" s="5" t="s">
        <v>69</v>
      </c>
      <c r="C51" s="33" t="s">
        <v>14</v>
      </c>
      <c r="D51" s="31">
        <v>250</v>
      </c>
    </row>
    <row r="52" spans="1:4" x14ac:dyDescent="0.25">
      <c r="A52" s="6" t="s">
        <v>70</v>
      </c>
      <c r="B52" s="5" t="s">
        <v>71</v>
      </c>
      <c r="C52" s="33" t="s">
        <v>14</v>
      </c>
      <c r="D52" s="31">
        <v>0</v>
      </c>
    </row>
    <row r="53" spans="1:4" x14ac:dyDescent="0.25">
      <c r="A53" s="6" t="s">
        <v>72</v>
      </c>
      <c r="B53" s="5" t="s">
        <v>73</v>
      </c>
      <c r="C53" s="33" t="s">
        <v>14</v>
      </c>
      <c r="D53" s="31">
        <v>650</v>
      </c>
    </row>
    <row r="54" spans="1:4" x14ac:dyDescent="0.25">
      <c r="A54" s="38">
        <v>2</v>
      </c>
      <c r="B54" s="39" t="s">
        <v>74</v>
      </c>
      <c r="C54" s="40" t="s">
        <v>14</v>
      </c>
      <c r="D54" s="41">
        <v>0</v>
      </c>
    </row>
    <row r="55" spans="1:4" x14ac:dyDescent="0.25">
      <c r="A55" s="38">
        <v>3</v>
      </c>
      <c r="B55" s="39" t="s">
        <v>75</v>
      </c>
      <c r="C55" s="40" t="s">
        <v>14</v>
      </c>
      <c r="D55" s="41">
        <f>D56+D57+D58+D59</f>
        <v>235.97300000000001</v>
      </c>
    </row>
    <row r="56" spans="1:4" x14ac:dyDescent="0.25">
      <c r="A56" s="6" t="s">
        <v>117</v>
      </c>
      <c r="B56" s="5" t="s">
        <v>76</v>
      </c>
      <c r="C56" s="33" t="s">
        <v>14</v>
      </c>
      <c r="D56" s="31">
        <v>35.972999999999999</v>
      </c>
    </row>
    <row r="57" spans="1:4" x14ac:dyDescent="0.25">
      <c r="A57" s="6" t="s">
        <v>118</v>
      </c>
      <c r="B57" s="5" t="s">
        <v>77</v>
      </c>
      <c r="C57" s="33" t="s">
        <v>14</v>
      </c>
      <c r="D57" s="31">
        <v>0</v>
      </c>
    </row>
    <row r="58" spans="1:4" x14ac:dyDescent="0.25">
      <c r="A58" s="6" t="s">
        <v>119</v>
      </c>
      <c r="B58" s="5" t="s">
        <v>78</v>
      </c>
      <c r="C58" s="33" t="s">
        <v>14</v>
      </c>
      <c r="D58" s="31">
        <v>0</v>
      </c>
    </row>
    <row r="59" spans="1:4" x14ac:dyDescent="0.25">
      <c r="A59" s="6" t="s">
        <v>120</v>
      </c>
      <c r="B59" s="5" t="s">
        <v>79</v>
      </c>
      <c r="C59" s="33" t="s">
        <v>14</v>
      </c>
      <c r="D59" s="31">
        <v>200</v>
      </c>
    </row>
    <row r="60" spans="1:4" x14ac:dyDescent="0.25">
      <c r="A60" s="6">
        <v>4</v>
      </c>
      <c r="B60" s="5" t="s">
        <v>80</v>
      </c>
      <c r="C60" s="33" t="s">
        <v>14</v>
      </c>
      <c r="D60" s="31">
        <v>0</v>
      </c>
    </row>
    <row r="61" spans="1:4" x14ac:dyDescent="0.25">
      <c r="A61" s="6" t="s">
        <v>121</v>
      </c>
      <c r="B61" s="5" t="s">
        <v>81</v>
      </c>
      <c r="C61" s="33" t="s">
        <v>14</v>
      </c>
      <c r="D61" s="31">
        <v>0</v>
      </c>
    </row>
    <row r="62" spans="1:4" ht="24.75" customHeight="1" x14ac:dyDescent="0.25">
      <c r="A62" s="6" t="s">
        <v>122</v>
      </c>
      <c r="B62" s="5" t="s">
        <v>82</v>
      </c>
      <c r="C62" s="33" t="s">
        <v>14</v>
      </c>
      <c r="D62" s="31">
        <v>0</v>
      </c>
    </row>
    <row r="63" spans="1:4" x14ac:dyDescent="0.25">
      <c r="A63" s="6" t="s">
        <v>123</v>
      </c>
      <c r="B63" s="5" t="s">
        <v>83</v>
      </c>
      <c r="C63" s="33" t="s">
        <v>14</v>
      </c>
      <c r="D63" s="31">
        <v>0</v>
      </c>
    </row>
    <row r="64" spans="1:4" x14ac:dyDescent="0.25">
      <c r="A64" s="6">
        <v>5</v>
      </c>
      <c r="B64" s="5" t="s">
        <v>84</v>
      </c>
      <c r="C64" s="33" t="s">
        <v>14</v>
      </c>
      <c r="D64" s="31">
        <v>0</v>
      </c>
    </row>
    <row r="65" spans="1:4" x14ac:dyDescent="0.25">
      <c r="A65" s="34">
        <v>6</v>
      </c>
      <c r="B65" s="35" t="s">
        <v>85</v>
      </c>
      <c r="C65" s="36" t="s">
        <v>14</v>
      </c>
      <c r="D65" s="37">
        <f>D14+D55</f>
        <v>187011.372</v>
      </c>
    </row>
    <row r="66" spans="1:4" ht="14.45" customHeight="1" x14ac:dyDescent="0.25">
      <c r="A66" s="56" t="s">
        <v>86</v>
      </c>
      <c r="B66" s="56"/>
      <c r="C66" s="56"/>
      <c r="D66" s="56"/>
    </row>
    <row r="67" spans="1:4" ht="25.5" x14ac:dyDescent="0.25">
      <c r="A67" s="33">
        <v>1</v>
      </c>
      <c r="B67" s="5" t="s">
        <v>87</v>
      </c>
      <c r="C67" s="33" t="s">
        <v>88</v>
      </c>
      <c r="D67" s="31">
        <v>3</v>
      </c>
    </row>
    <row r="68" spans="1:4" x14ac:dyDescent="0.25">
      <c r="A68" s="33">
        <v>2</v>
      </c>
      <c r="B68" s="5" t="s">
        <v>89</v>
      </c>
      <c r="C68" s="33" t="s">
        <v>90</v>
      </c>
      <c r="D68" s="31">
        <v>4.8315000000000001</v>
      </c>
    </row>
    <row r="69" spans="1:4" x14ac:dyDescent="0.25">
      <c r="A69" s="33">
        <v>3</v>
      </c>
      <c r="B69" s="5" t="s">
        <v>91</v>
      </c>
      <c r="C69" s="33" t="s">
        <v>92</v>
      </c>
      <c r="D69" s="31">
        <v>64</v>
      </c>
    </row>
    <row r="70" spans="1:4" x14ac:dyDescent="0.25">
      <c r="A70" s="33">
        <v>4</v>
      </c>
      <c r="B70" s="5" t="s">
        <v>93</v>
      </c>
      <c r="C70" s="33" t="s">
        <v>88</v>
      </c>
      <c r="D70" s="31">
        <v>0</v>
      </c>
    </row>
    <row r="71" spans="1:4" x14ac:dyDescent="0.25">
      <c r="A71" s="33">
        <v>5</v>
      </c>
      <c r="B71" s="5" t="s">
        <v>94</v>
      </c>
      <c r="C71" s="33" t="s">
        <v>95</v>
      </c>
      <c r="D71" s="31">
        <v>0</v>
      </c>
    </row>
    <row r="72" spans="1:4" x14ac:dyDescent="0.25">
      <c r="A72" s="33">
        <v>6</v>
      </c>
      <c r="B72" s="5" t="s">
        <v>96</v>
      </c>
      <c r="C72" s="33" t="s">
        <v>88</v>
      </c>
      <c r="D72" s="31">
        <v>1</v>
      </c>
    </row>
  </sheetData>
  <mergeCells count="1">
    <mergeCell ref="A66:D6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4"/>
  <sheetViews>
    <sheetView zoomScale="130" zoomScaleNormal="130" workbookViewId="0">
      <selection activeCell="C14" sqref="C14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131</v>
      </c>
    </row>
    <row r="5" spans="1:4" s="13" customFormat="1" x14ac:dyDescent="0.25">
      <c r="B5" s="14" t="s">
        <v>124</v>
      </c>
    </row>
    <row r="6" spans="1:4" s="13" customFormat="1" x14ac:dyDescent="0.25">
      <c r="B6" s="14" t="s">
        <v>317</v>
      </c>
    </row>
    <row r="7" spans="1:4" s="13" customFormat="1" x14ac:dyDescent="0.25">
      <c r="B7" s="14" t="s">
        <v>349</v>
      </c>
    </row>
    <row r="8" spans="1:4" s="13" customFormat="1" x14ac:dyDescent="0.25">
      <c r="B8" s="14" t="s">
        <v>125</v>
      </c>
    </row>
    <row r="9" spans="1:4" s="13" customFormat="1" x14ac:dyDescent="0.25">
      <c r="B9" s="14" t="s">
        <v>323</v>
      </c>
    </row>
    <row r="10" spans="1:4" ht="15.75" thickBot="1" x14ac:dyDescent="0.3">
      <c r="A10" s="2"/>
    </row>
    <row r="11" spans="1:4" ht="77.25" thickBot="1" x14ac:dyDescent="0.3">
      <c r="A11" s="7" t="s">
        <v>126</v>
      </c>
      <c r="B11" s="8" t="s">
        <v>127</v>
      </c>
      <c r="C11" s="8" t="s">
        <v>128</v>
      </c>
      <c r="D11" s="8" t="s">
        <v>129</v>
      </c>
    </row>
    <row r="12" spans="1:4" ht="15.75" thickBot="1" x14ac:dyDescent="0.3">
      <c r="A12" s="9">
        <v>1</v>
      </c>
      <c r="B12" s="10">
        <v>2</v>
      </c>
      <c r="C12" s="10">
        <v>3</v>
      </c>
      <c r="D12" s="10">
        <v>4</v>
      </c>
    </row>
    <row r="13" spans="1:4" ht="63.75" customHeight="1" thickBot="1" x14ac:dyDescent="0.3">
      <c r="A13" s="9" t="s">
        <v>284</v>
      </c>
      <c r="B13" s="49">
        <v>944000</v>
      </c>
      <c r="C13" s="49">
        <v>944000</v>
      </c>
      <c r="D13" s="10" t="s">
        <v>282</v>
      </c>
    </row>
    <row r="14" spans="1:4" s="23" customFormat="1" ht="25.5" customHeight="1" thickBot="1" x14ac:dyDescent="0.3">
      <c r="A14" s="20" t="s">
        <v>130</v>
      </c>
      <c r="B14" s="49">
        <f>B13</f>
        <v>944000</v>
      </c>
      <c r="C14" s="49">
        <f>C13</f>
        <v>944000</v>
      </c>
      <c r="D14" s="21" t="s">
        <v>282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30" zoomScaleNormal="130" workbookViewId="0">
      <selection activeCell="C10" sqref="C10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132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C5" s="15" t="s">
        <v>133</v>
      </c>
    </row>
    <row r="6" spans="1:5" x14ac:dyDescent="0.25">
      <c r="C6" s="15" t="s">
        <v>134</v>
      </c>
    </row>
    <row r="7" spans="1:5" x14ac:dyDescent="0.25">
      <c r="C7" s="15" t="s">
        <v>135</v>
      </c>
    </row>
    <row r="8" spans="1:5" x14ac:dyDescent="0.25">
      <c r="C8" s="15" t="s">
        <v>318</v>
      </c>
    </row>
    <row r="9" spans="1:5" x14ac:dyDescent="0.25">
      <c r="C9" s="15" t="s">
        <v>341</v>
      </c>
    </row>
    <row r="10" spans="1:5" x14ac:dyDescent="0.25">
      <c r="C10" s="15" t="s">
        <v>324</v>
      </c>
    </row>
    <row r="11" spans="1:5" ht="15.75" thickBot="1" x14ac:dyDescent="0.3">
      <c r="A11" s="2"/>
    </row>
    <row r="12" spans="1:5" ht="15.75" thickBot="1" x14ac:dyDescent="0.3">
      <c r="A12" s="57" t="s">
        <v>10</v>
      </c>
      <c r="B12" s="59" t="s">
        <v>136</v>
      </c>
      <c r="C12" s="60"/>
      <c r="D12" s="61"/>
      <c r="E12" s="57" t="s">
        <v>137</v>
      </c>
    </row>
    <row r="13" spans="1:5" ht="39" thickBot="1" x14ac:dyDescent="0.3">
      <c r="A13" s="58"/>
      <c r="B13" s="10" t="s">
        <v>138</v>
      </c>
      <c r="C13" s="10" t="s">
        <v>139</v>
      </c>
      <c r="D13" s="10" t="s">
        <v>140</v>
      </c>
      <c r="E13" s="58"/>
    </row>
    <row r="14" spans="1:5" ht="15.75" thickBot="1" x14ac:dyDescent="0.3">
      <c r="A14" s="9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ht="60" customHeight="1" thickBot="1" x14ac:dyDescent="0.3">
      <c r="A15" s="16" t="s">
        <v>141</v>
      </c>
      <c r="B15" s="62" t="s">
        <v>283</v>
      </c>
      <c r="C15" s="63"/>
      <c r="D15" s="64"/>
      <c r="E15" s="12"/>
    </row>
    <row r="16" spans="1:5" ht="63.6" customHeight="1" thickBot="1" x14ac:dyDescent="0.3">
      <c r="A16" s="16" t="s">
        <v>142</v>
      </c>
      <c r="B16" s="21" t="s">
        <v>289</v>
      </c>
      <c r="C16" s="21" t="s">
        <v>282</v>
      </c>
      <c r="D16" s="21" t="s">
        <v>289</v>
      </c>
      <c r="E16" s="21" t="s">
        <v>282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zoomScale="130" zoomScaleNormal="130" workbookViewId="0">
      <selection activeCell="A10" sqref="A10"/>
    </sheetView>
  </sheetViews>
  <sheetFormatPr defaultRowHeight="15" x14ac:dyDescent="0.25"/>
  <cols>
    <col min="1" max="1" width="59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132</v>
      </c>
    </row>
    <row r="2" spans="1:3" x14ac:dyDescent="0.25">
      <c r="A2" s="15"/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143</v>
      </c>
    </row>
    <row r="5" spans="1:3" x14ac:dyDescent="0.25">
      <c r="A5" s="15" t="s">
        <v>133</v>
      </c>
    </row>
    <row r="6" spans="1:3" x14ac:dyDescent="0.25">
      <c r="A6" s="15" t="s">
        <v>144</v>
      </c>
    </row>
    <row r="7" spans="1:3" x14ac:dyDescent="0.25">
      <c r="A7" s="15" t="s">
        <v>145</v>
      </c>
    </row>
    <row r="8" spans="1:3" x14ac:dyDescent="0.25">
      <c r="A8" s="15" t="s">
        <v>318</v>
      </c>
    </row>
    <row r="9" spans="1:3" x14ac:dyDescent="0.25">
      <c r="A9" s="15" t="s">
        <v>341</v>
      </c>
    </row>
    <row r="10" spans="1:3" x14ac:dyDescent="0.25">
      <c r="A10" s="15" t="s">
        <v>324</v>
      </c>
    </row>
    <row r="11" spans="1:3" ht="15.75" thickBot="1" x14ac:dyDescent="0.3">
      <c r="A11" s="15"/>
    </row>
    <row r="12" spans="1:3" ht="15.75" thickBot="1" x14ac:dyDescent="0.3">
      <c r="A12" s="7" t="s">
        <v>10</v>
      </c>
      <c r="B12" s="8" t="s">
        <v>136</v>
      </c>
      <c r="C12" s="15"/>
    </row>
    <row r="13" spans="1:3" ht="69.75" customHeight="1" thickBot="1" x14ac:dyDescent="0.3">
      <c r="A13" s="11" t="s">
        <v>146</v>
      </c>
      <c r="B13" s="12" t="s">
        <v>320</v>
      </c>
      <c r="C13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G8" sqref="G8"/>
    </sheetView>
  </sheetViews>
  <sheetFormatPr defaultColWidth="8.85546875" defaultRowHeight="15" x14ac:dyDescent="0.25"/>
  <cols>
    <col min="1" max="9" width="17.85546875" style="18" customWidth="1"/>
    <col min="10" max="10" width="18.28515625" style="18" customWidth="1"/>
    <col min="11" max="14" width="23.5703125" style="18" customWidth="1"/>
    <col min="15" max="16384" width="8.85546875" style="18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3</v>
      </c>
    </row>
    <row r="5" spans="1:10" s="13" customFormat="1" x14ac:dyDescent="0.25">
      <c r="D5" s="14" t="s">
        <v>98</v>
      </c>
    </row>
    <row r="6" spans="1:10" s="13" customFormat="1" x14ac:dyDescent="0.25">
      <c r="D6" s="14" t="s">
        <v>148</v>
      </c>
    </row>
    <row r="7" spans="1:10" s="13" customFormat="1" x14ac:dyDescent="0.25">
      <c r="D7" s="14" t="s">
        <v>149</v>
      </c>
    </row>
    <row r="8" spans="1:10" s="13" customFormat="1" x14ac:dyDescent="0.25">
      <c r="D8" s="14" t="s">
        <v>325</v>
      </c>
    </row>
    <row r="9" spans="1:10" s="13" customFormat="1" x14ac:dyDescent="0.25">
      <c r="E9" s="46" t="s">
        <v>343</v>
      </c>
    </row>
    <row r="10" spans="1:10" s="13" customFormat="1" x14ac:dyDescent="0.25">
      <c r="D10" s="14" t="s">
        <v>342</v>
      </c>
    </row>
    <row r="11" spans="1:10" s="13" customFormat="1" x14ac:dyDescent="0.25">
      <c r="D11" s="14"/>
    </row>
    <row r="12" spans="1:10" s="13" customFormat="1" x14ac:dyDescent="0.25">
      <c r="A12" s="14"/>
    </row>
    <row r="13" spans="1:10" s="13" customFormat="1" ht="15.75" thickBot="1" x14ac:dyDescent="0.3">
      <c r="A13" s="14"/>
    </row>
    <row r="14" spans="1:10" ht="78.599999999999994" customHeight="1" thickBot="1" x14ac:dyDescent="0.3">
      <c r="A14" s="7" t="s">
        <v>9</v>
      </c>
      <c r="B14" s="8" t="s">
        <v>150</v>
      </c>
      <c r="C14" s="8" t="s">
        <v>151</v>
      </c>
      <c r="D14" s="8" t="s">
        <v>152</v>
      </c>
      <c r="E14" s="8" t="s">
        <v>153</v>
      </c>
      <c r="F14" s="8" t="s">
        <v>154</v>
      </c>
      <c r="G14" s="8" t="s">
        <v>155</v>
      </c>
      <c r="H14" s="8" t="s">
        <v>156</v>
      </c>
      <c r="I14" s="8" t="s">
        <v>157</v>
      </c>
      <c r="J14" s="8" t="s">
        <v>158</v>
      </c>
    </row>
    <row r="15" spans="1:10" ht="15.75" thickBot="1" x14ac:dyDescent="0.3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</row>
    <row r="16" spans="1:10" ht="15.75" thickBot="1" x14ac:dyDescent="0.3">
      <c r="A16" s="20">
        <v>1</v>
      </c>
      <c r="B16" s="57" t="s">
        <v>285</v>
      </c>
      <c r="C16" s="57" t="s">
        <v>285</v>
      </c>
      <c r="D16" s="21" t="s">
        <v>285</v>
      </c>
      <c r="E16" s="21" t="s">
        <v>285</v>
      </c>
      <c r="F16" s="21" t="s">
        <v>285</v>
      </c>
      <c r="G16" s="21" t="s">
        <v>285</v>
      </c>
      <c r="H16" s="21" t="s">
        <v>285</v>
      </c>
      <c r="I16" s="21" t="s">
        <v>285</v>
      </c>
      <c r="J16" s="21" t="s">
        <v>285</v>
      </c>
    </row>
    <row r="17" spans="1:10" ht="15.75" thickBot="1" x14ac:dyDescent="0.3">
      <c r="A17" s="20">
        <v>2</v>
      </c>
      <c r="B17" s="65"/>
      <c r="C17" s="65"/>
      <c r="D17" s="21" t="s">
        <v>285</v>
      </c>
      <c r="E17" s="21" t="s">
        <v>285</v>
      </c>
      <c r="F17" s="21" t="s">
        <v>285</v>
      </c>
      <c r="G17" s="21" t="s">
        <v>285</v>
      </c>
      <c r="H17" s="21" t="s">
        <v>285</v>
      </c>
      <c r="I17" s="21" t="s">
        <v>285</v>
      </c>
      <c r="J17" s="21" t="s">
        <v>285</v>
      </c>
    </row>
    <row r="18" spans="1:10" ht="15.75" thickBot="1" x14ac:dyDescent="0.3">
      <c r="A18" s="20">
        <v>3</v>
      </c>
      <c r="B18" s="65"/>
      <c r="C18" s="65"/>
      <c r="D18" s="21" t="s">
        <v>285</v>
      </c>
      <c r="E18" s="21" t="s">
        <v>285</v>
      </c>
      <c r="F18" s="21" t="s">
        <v>285</v>
      </c>
      <c r="G18" s="21" t="s">
        <v>285</v>
      </c>
      <c r="H18" s="21" t="s">
        <v>285</v>
      </c>
      <c r="I18" s="21" t="s">
        <v>285</v>
      </c>
      <c r="J18" s="21" t="s">
        <v>285</v>
      </c>
    </row>
    <row r="19" spans="1:10" ht="15.75" thickBot="1" x14ac:dyDescent="0.3">
      <c r="A19" s="20">
        <v>4</v>
      </c>
      <c r="B19" s="58"/>
      <c r="C19" s="58"/>
      <c r="D19" s="21" t="s">
        <v>285</v>
      </c>
      <c r="E19" s="21" t="s">
        <v>285</v>
      </c>
      <c r="F19" s="21" t="s">
        <v>285</v>
      </c>
      <c r="G19" s="21" t="s">
        <v>285</v>
      </c>
      <c r="H19" s="21" t="s">
        <v>285</v>
      </c>
      <c r="I19" s="21" t="s">
        <v>285</v>
      </c>
      <c r="J19" s="21" t="s">
        <v>285</v>
      </c>
    </row>
  </sheetData>
  <mergeCells count="2">
    <mergeCell ref="B16:B19"/>
    <mergeCell ref="C16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115" zoomScaleNormal="115" workbookViewId="0">
      <selection activeCell="F11" sqref="F11"/>
    </sheetView>
  </sheetViews>
  <sheetFormatPr defaultRowHeight="15" x14ac:dyDescent="0.25"/>
  <cols>
    <col min="1" max="10" width="16.7109375" customWidth="1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143</v>
      </c>
    </row>
    <row r="5" spans="1:10" s="13" customFormat="1" x14ac:dyDescent="0.25">
      <c r="D5" s="14" t="s">
        <v>98</v>
      </c>
    </row>
    <row r="6" spans="1:10" s="13" customFormat="1" x14ac:dyDescent="0.25">
      <c r="D6" s="14" t="s">
        <v>148</v>
      </c>
    </row>
    <row r="7" spans="1:10" s="13" customFormat="1" x14ac:dyDescent="0.25">
      <c r="D7" s="14" t="s">
        <v>149</v>
      </c>
    </row>
    <row r="8" spans="1:10" s="13" customFormat="1" x14ac:dyDescent="0.25">
      <c r="D8" s="14" t="s">
        <v>325</v>
      </c>
    </row>
    <row r="9" spans="1:10" s="13" customFormat="1" x14ac:dyDescent="0.25">
      <c r="D9" s="14" t="s">
        <v>345</v>
      </c>
    </row>
    <row r="10" spans="1:10" s="13" customFormat="1" x14ac:dyDescent="0.25">
      <c r="D10" s="14"/>
    </row>
    <row r="11" spans="1:10" s="13" customFormat="1" x14ac:dyDescent="0.25">
      <c r="D11" s="14"/>
    </row>
    <row r="12" spans="1:10" x14ac:dyDescent="0.25">
      <c r="A12" s="14" t="s">
        <v>319</v>
      </c>
    </row>
    <row r="13" spans="1:10" ht="15.75" thickBot="1" x14ac:dyDescent="0.3">
      <c r="A13" s="14"/>
    </row>
    <row r="14" spans="1:10" ht="78.599999999999994" customHeight="1" thickBot="1" x14ac:dyDescent="0.3">
      <c r="A14" s="7" t="s">
        <v>9</v>
      </c>
      <c r="B14" s="8" t="s">
        <v>159</v>
      </c>
      <c r="C14" s="8" t="s">
        <v>151</v>
      </c>
      <c r="D14" s="8" t="s">
        <v>160</v>
      </c>
      <c r="E14" s="8" t="s">
        <v>161</v>
      </c>
      <c r="F14" s="8" t="s">
        <v>162</v>
      </c>
      <c r="G14" s="8" t="s">
        <v>155</v>
      </c>
      <c r="H14" s="8" t="s">
        <v>156</v>
      </c>
      <c r="I14" s="8" t="s">
        <v>163</v>
      </c>
      <c r="J14" s="8" t="s">
        <v>164</v>
      </c>
    </row>
    <row r="15" spans="1:10" ht="15.75" thickBot="1" x14ac:dyDescent="0.3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</row>
    <row r="16" spans="1:10" ht="15.75" thickBot="1" x14ac:dyDescent="0.3">
      <c r="A16" s="9" t="s">
        <v>286</v>
      </c>
      <c r="B16" s="57" t="s">
        <v>285</v>
      </c>
      <c r="C16" s="57" t="s">
        <v>285</v>
      </c>
      <c r="D16" s="10" t="s">
        <v>285</v>
      </c>
      <c r="E16" s="21" t="s">
        <v>285</v>
      </c>
      <c r="F16" s="21" t="s">
        <v>285</v>
      </c>
      <c r="G16" s="21" t="s">
        <v>285</v>
      </c>
      <c r="H16" s="21" t="s">
        <v>285</v>
      </c>
      <c r="I16" s="21" t="s">
        <v>285</v>
      </c>
      <c r="J16" s="21" t="s">
        <v>285</v>
      </c>
    </row>
    <row r="17" spans="1:10" ht="15.75" thickBot="1" x14ac:dyDescent="0.3">
      <c r="A17" s="20" t="s">
        <v>286</v>
      </c>
      <c r="B17" s="65"/>
      <c r="C17" s="58"/>
      <c r="D17" s="21" t="s">
        <v>285</v>
      </c>
      <c r="E17" s="21" t="s">
        <v>285</v>
      </c>
      <c r="F17" s="21" t="s">
        <v>285</v>
      </c>
      <c r="G17" s="21" t="s">
        <v>285</v>
      </c>
      <c r="H17" s="21" t="s">
        <v>285</v>
      </c>
      <c r="I17" s="21" t="s">
        <v>285</v>
      </c>
      <c r="J17" s="21" t="s">
        <v>285</v>
      </c>
    </row>
    <row r="18" spans="1:10" ht="15.75" thickBot="1" x14ac:dyDescent="0.3">
      <c r="A18" s="20" t="s">
        <v>286</v>
      </c>
      <c r="B18" s="65"/>
      <c r="C18" s="57" t="s">
        <v>285</v>
      </c>
      <c r="D18" s="21" t="s">
        <v>285</v>
      </c>
      <c r="E18" s="21" t="s">
        <v>285</v>
      </c>
      <c r="F18" s="21" t="s">
        <v>285</v>
      </c>
      <c r="G18" s="21" t="s">
        <v>285</v>
      </c>
      <c r="H18" s="21" t="s">
        <v>285</v>
      </c>
      <c r="I18" s="21" t="s">
        <v>285</v>
      </c>
      <c r="J18" s="21" t="s">
        <v>285</v>
      </c>
    </row>
    <row r="19" spans="1:10" ht="15.75" thickBot="1" x14ac:dyDescent="0.3">
      <c r="A19" s="20" t="s">
        <v>286</v>
      </c>
      <c r="B19" s="58"/>
      <c r="C19" s="58"/>
      <c r="D19" s="21" t="s">
        <v>285</v>
      </c>
      <c r="E19" s="21" t="s">
        <v>285</v>
      </c>
      <c r="F19" s="21" t="s">
        <v>285</v>
      </c>
      <c r="G19" s="21" t="s">
        <v>285</v>
      </c>
      <c r="H19" s="21" t="s">
        <v>285</v>
      </c>
      <c r="I19" s="21" t="s">
        <v>285</v>
      </c>
      <c r="J19" s="21" t="s">
        <v>285</v>
      </c>
    </row>
    <row r="20" spans="1:10" x14ac:dyDescent="0.25">
      <c r="A20" s="2"/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="115" zoomScaleNormal="115" workbookViewId="0">
      <selection activeCell="F4" sqref="F4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147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131</v>
      </c>
    </row>
    <row r="5" spans="1:10" s="17" customFormat="1" x14ac:dyDescent="0.25">
      <c r="D5" s="14" t="s">
        <v>98</v>
      </c>
    </row>
    <row r="6" spans="1:10" s="17" customFormat="1" x14ac:dyDescent="0.25">
      <c r="D6" s="14" t="s">
        <v>148</v>
      </c>
    </row>
    <row r="7" spans="1:10" s="17" customFormat="1" x14ac:dyDescent="0.25">
      <c r="D7" s="14" t="s">
        <v>149</v>
      </c>
    </row>
    <row r="8" spans="1:10" s="17" customFormat="1" x14ac:dyDescent="0.25">
      <c r="D8" s="14" t="s">
        <v>326</v>
      </c>
    </row>
    <row r="9" spans="1:10" s="17" customFormat="1" x14ac:dyDescent="0.25">
      <c r="E9" s="46" t="s">
        <v>344</v>
      </c>
    </row>
    <row r="10" spans="1:10" s="17" customFormat="1" ht="15.75" thickBot="1" x14ac:dyDescent="0.3">
      <c r="D10" s="14"/>
    </row>
    <row r="11" spans="1:10" ht="21.6" customHeight="1" thickBot="1" x14ac:dyDescent="0.3">
      <c r="A11" s="57" t="s">
        <v>165</v>
      </c>
      <c r="B11" s="57" t="s">
        <v>159</v>
      </c>
      <c r="C11" s="59" t="s">
        <v>166</v>
      </c>
      <c r="D11" s="60"/>
      <c r="E11" s="60"/>
      <c r="F11" s="60"/>
      <c r="G11" s="60"/>
      <c r="H11" s="60"/>
      <c r="I11" s="60"/>
      <c r="J11" s="61"/>
    </row>
    <row r="12" spans="1:10" ht="21.6" customHeight="1" thickBot="1" x14ac:dyDescent="0.3">
      <c r="A12" s="65"/>
      <c r="B12" s="65"/>
      <c r="C12" s="59">
        <v>1</v>
      </c>
      <c r="D12" s="61"/>
      <c r="E12" s="59">
        <v>2</v>
      </c>
      <c r="F12" s="61"/>
      <c r="G12" s="59">
        <v>3</v>
      </c>
      <c r="H12" s="61"/>
      <c r="I12" s="59" t="s">
        <v>167</v>
      </c>
      <c r="J12" s="61"/>
    </row>
    <row r="13" spans="1:10" ht="21.6" customHeight="1" thickBot="1" x14ac:dyDescent="0.3">
      <c r="A13" s="65"/>
      <c r="B13" s="65"/>
      <c r="C13" s="59" t="s">
        <v>168</v>
      </c>
      <c r="D13" s="61"/>
      <c r="E13" s="59" t="s">
        <v>169</v>
      </c>
      <c r="F13" s="61"/>
      <c r="G13" s="59" t="s">
        <v>170</v>
      </c>
      <c r="H13" s="61"/>
      <c r="I13" s="59" t="s">
        <v>167</v>
      </c>
      <c r="J13" s="61"/>
    </row>
    <row r="14" spans="1:10" ht="43.15" customHeight="1" thickBot="1" x14ac:dyDescent="0.3">
      <c r="A14" s="58"/>
      <c r="B14" s="58"/>
      <c r="C14" s="10" t="s">
        <v>171</v>
      </c>
      <c r="D14" s="10" t="s">
        <v>172</v>
      </c>
      <c r="E14" s="10" t="s">
        <v>171</v>
      </c>
      <c r="F14" s="10" t="s">
        <v>172</v>
      </c>
      <c r="G14" s="10" t="s">
        <v>171</v>
      </c>
      <c r="H14" s="10" t="s">
        <v>172</v>
      </c>
      <c r="I14" s="10" t="s">
        <v>171</v>
      </c>
      <c r="J14" s="10" t="s">
        <v>172</v>
      </c>
    </row>
    <row r="15" spans="1:10" ht="21.6" customHeight="1" thickBot="1" x14ac:dyDescent="0.3">
      <c r="A15" s="9">
        <v>1</v>
      </c>
      <c r="B15" s="10" t="s">
        <v>285</v>
      </c>
      <c r="C15" s="21" t="s">
        <v>285</v>
      </c>
      <c r="D15" s="21" t="s">
        <v>285</v>
      </c>
      <c r="E15" s="21" t="s">
        <v>285</v>
      </c>
      <c r="F15" s="21" t="s">
        <v>285</v>
      </c>
      <c r="G15" s="21" t="s">
        <v>285</v>
      </c>
      <c r="H15" s="21" t="s">
        <v>285</v>
      </c>
      <c r="I15" s="21" t="s">
        <v>285</v>
      </c>
      <c r="J15" s="21" t="s">
        <v>285</v>
      </c>
    </row>
    <row r="16" spans="1:10" ht="21.6" customHeight="1" thickBot="1" x14ac:dyDescent="0.3">
      <c r="A16" s="9">
        <v>2</v>
      </c>
      <c r="B16" s="21" t="s">
        <v>285</v>
      </c>
      <c r="C16" s="21" t="s">
        <v>285</v>
      </c>
      <c r="D16" s="21" t="s">
        <v>285</v>
      </c>
      <c r="E16" s="21" t="s">
        <v>285</v>
      </c>
      <c r="F16" s="21" t="s">
        <v>285</v>
      </c>
      <c r="G16" s="21" t="s">
        <v>285</v>
      </c>
      <c r="H16" s="21" t="s">
        <v>285</v>
      </c>
      <c r="I16" s="21" t="s">
        <v>285</v>
      </c>
      <c r="J16" s="21" t="s">
        <v>285</v>
      </c>
    </row>
    <row r="17" spans="1:10" ht="21.6" customHeight="1" thickBot="1" x14ac:dyDescent="0.3">
      <c r="A17" s="9">
        <v>3</v>
      </c>
      <c r="B17" s="21" t="s">
        <v>285</v>
      </c>
      <c r="C17" s="21" t="s">
        <v>285</v>
      </c>
      <c r="D17" s="21" t="s">
        <v>285</v>
      </c>
      <c r="E17" s="21" t="s">
        <v>285</v>
      </c>
      <c r="F17" s="21" t="s">
        <v>285</v>
      </c>
      <c r="G17" s="21" t="s">
        <v>285</v>
      </c>
      <c r="H17" s="21" t="s">
        <v>285</v>
      </c>
      <c r="I17" s="21" t="s">
        <v>285</v>
      </c>
      <c r="J17" s="21" t="s">
        <v>285</v>
      </c>
    </row>
    <row r="18" spans="1:10" ht="21.6" customHeight="1" thickBot="1" x14ac:dyDescent="0.3">
      <c r="A18" s="9" t="s">
        <v>167</v>
      </c>
      <c r="B18" s="21" t="s">
        <v>285</v>
      </c>
      <c r="C18" s="21" t="s">
        <v>285</v>
      </c>
      <c r="D18" s="21" t="s">
        <v>285</v>
      </c>
      <c r="E18" s="21" t="s">
        <v>285</v>
      </c>
      <c r="F18" s="21" t="s">
        <v>285</v>
      </c>
      <c r="G18" s="21" t="s">
        <v>285</v>
      </c>
      <c r="H18" s="21" t="s">
        <v>285</v>
      </c>
      <c r="I18" s="21" t="s">
        <v>285</v>
      </c>
      <c r="J18" s="21" t="s">
        <v>285</v>
      </c>
    </row>
  </sheetData>
  <mergeCells count="11">
    <mergeCell ref="C13:D13"/>
    <mergeCell ref="E13:F13"/>
    <mergeCell ref="G13:H13"/>
    <mergeCell ref="I13:J13"/>
    <mergeCell ref="A11:A14"/>
    <mergeCell ref="B11:B14"/>
    <mergeCell ref="C11:J11"/>
    <mergeCell ref="C12:D12"/>
    <mergeCell ref="E12:F12"/>
    <mergeCell ref="G12:H12"/>
    <mergeCell ref="I12:J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19"/>
  <sheetViews>
    <sheetView zoomScale="85" zoomScaleNormal="85" workbookViewId="0">
      <selection activeCell="J17" sqref="J17"/>
    </sheetView>
  </sheetViews>
  <sheetFormatPr defaultRowHeight="15" x14ac:dyDescent="0.25"/>
  <cols>
    <col min="1" max="2" width="19.5703125" customWidth="1"/>
    <col min="3" max="3" width="21.5703125" customWidth="1"/>
    <col min="4" max="10" width="7.5703125" customWidth="1"/>
    <col min="11" max="11" width="6.7109375" customWidth="1"/>
    <col min="12" max="12" width="8.85546875" customWidth="1"/>
    <col min="13" max="13" width="7.42578125" customWidth="1"/>
    <col min="14" max="14" width="6.42578125" customWidth="1"/>
    <col min="15" max="15" width="7.140625" customWidth="1"/>
    <col min="16" max="16" width="8.85546875" customWidth="1"/>
    <col min="17" max="26" width="6.42578125" customWidth="1"/>
    <col min="27" max="28" width="7" customWidth="1"/>
    <col min="29" max="29" width="7.7109375" customWidth="1"/>
    <col min="30" max="30" width="21.140625" customWidth="1"/>
    <col min="31" max="34" width="13.7109375" customWidth="1"/>
  </cols>
  <sheetData>
    <row r="1" spans="1:30" x14ac:dyDescent="0.25">
      <c r="AD1" s="1" t="s">
        <v>147</v>
      </c>
    </row>
    <row r="2" spans="1:30" x14ac:dyDescent="0.25">
      <c r="AD2" s="1" t="s">
        <v>1</v>
      </c>
    </row>
    <row r="3" spans="1:30" x14ac:dyDescent="0.25">
      <c r="AD3" s="1" t="s">
        <v>2</v>
      </c>
    </row>
    <row r="4" spans="1:30" x14ac:dyDescent="0.25">
      <c r="AD4" s="1" t="s">
        <v>173</v>
      </c>
    </row>
    <row r="5" spans="1:30" x14ac:dyDescent="0.25">
      <c r="A5" s="14"/>
      <c r="C5" s="14" t="s">
        <v>98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30" x14ac:dyDescent="0.25">
      <c r="A6" s="14"/>
      <c r="C6" s="14" t="s">
        <v>148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30" x14ac:dyDescent="0.25">
      <c r="A7" s="14"/>
      <c r="C7" s="14" t="s">
        <v>149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30" x14ac:dyDescent="0.25">
      <c r="A8" s="14"/>
      <c r="C8" s="14" t="s">
        <v>331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30" x14ac:dyDescent="0.25">
      <c r="A9" s="14"/>
      <c r="C9" s="14" t="s">
        <v>327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30" x14ac:dyDescent="0.25">
      <c r="A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30" x14ac:dyDescent="0.25">
      <c r="A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30" ht="15.75" thickBot="1" x14ac:dyDescent="0.3">
      <c r="A12" s="14"/>
    </row>
    <row r="13" spans="1:30" ht="64.150000000000006" customHeight="1" thickBot="1" x14ac:dyDescent="0.3">
      <c r="A13" s="7" t="s">
        <v>174</v>
      </c>
      <c r="B13" s="8" t="s">
        <v>175</v>
      </c>
      <c r="C13" s="8" t="s">
        <v>176</v>
      </c>
      <c r="D13" s="59" t="s">
        <v>309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8" t="s">
        <v>310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8" t="s">
        <v>177</v>
      </c>
    </row>
    <row r="14" spans="1:30" ht="19.899999999999999" customHeight="1" thickBot="1" x14ac:dyDescent="0.3">
      <c r="A14" s="9">
        <v>1</v>
      </c>
      <c r="B14" s="10">
        <v>2</v>
      </c>
      <c r="C14" s="10">
        <v>3</v>
      </c>
      <c r="D14" s="59">
        <v>4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59">
        <v>5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10"/>
      <c r="AD14" s="10">
        <v>6</v>
      </c>
    </row>
    <row r="15" spans="1:30" ht="26.25" customHeight="1" thickBot="1" x14ac:dyDescent="0.3">
      <c r="A15" s="24"/>
      <c r="B15" s="25"/>
      <c r="C15" s="25"/>
      <c r="D15" s="27" t="s">
        <v>297</v>
      </c>
      <c r="E15" s="27" t="s">
        <v>298</v>
      </c>
      <c r="F15" s="27" t="s">
        <v>299</v>
      </c>
      <c r="G15" s="27" t="s">
        <v>300</v>
      </c>
      <c r="H15" s="27" t="s">
        <v>301</v>
      </c>
      <c r="I15" s="27" t="s">
        <v>302</v>
      </c>
      <c r="J15" s="27" t="s">
        <v>303</v>
      </c>
      <c r="K15" s="27" t="s">
        <v>304</v>
      </c>
      <c r="L15" s="27" t="s">
        <v>305</v>
      </c>
      <c r="M15" s="27" t="s">
        <v>306</v>
      </c>
      <c r="N15" s="27" t="s">
        <v>307</v>
      </c>
      <c r="O15" s="27" t="s">
        <v>308</v>
      </c>
      <c r="P15" s="27" t="s">
        <v>346</v>
      </c>
      <c r="Q15" s="27" t="s">
        <v>297</v>
      </c>
      <c r="R15" s="27" t="s">
        <v>298</v>
      </c>
      <c r="S15" s="27" t="s">
        <v>299</v>
      </c>
      <c r="T15" s="27" t="s">
        <v>300</v>
      </c>
      <c r="U15" s="27" t="s">
        <v>301</v>
      </c>
      <c r="V15" s="27" t="s">
        <v>302</v>
      </c>
      <c r="W15" s="27" t="s">
        <v>303</v>
      </c>
      <c r="X15" s="27" t="s">
        <v>304</v>
      </c>
      <c r="Y15" s="27" t="s">
        <v>305</v>
      </c>
      <c r="Z15" s="27" t="s">
        <v>306</v>
      </c>
      <c r="AA15" s="27" t="s">
        <v>307</v>
      </c>
      <c r="AB15" s="27" t="s">
        <v>308</v>
      </c>
      <c r="AC15" s="27" t="s">
        <v>346</v>
      </c>
      <c r="AD15" s="25"/>
    </row>
    <row r="16" spans="1:30" ht="105" customHeight="1" thickBot="1" x14ac:dyDescent="0.3">
      <c r="A16" s="9" t="s">
        <v>287</v>
      </c>
      <c r="B16" s="10" t="s">
        <v>288</v>
      </c>
      <c r="C16" s="10" t="s">
        <v>290</v>
      </c>
      <c r="D16" s="53">
        <v>72</v>
      </c>
      <c r="E16" s="53">
        <v>43</v>
      </c>
      <c r="F16" s="53">
        <v>97</v>
      </c>
      <c r="G16" s="22">
        <v>80</v>
      </c>
      <c r="H16" s="22">
        <v>101</v>
      </c>
      <c r="I16" s="22">
        <v>90</v>
      </c>
      <c r="J16" s="53"/>
      <c r="K16" s="53">
        <v>85</v>
      </c>
      <c r="L16" s="53">
        <v>95</v>
      </c>
      <c r="M16" s="22">
        <v>90</v>
      </c>
      <c r="N16" s="22">
        <v>91</v>
      </c>
      <c r="O16" s="22">
        <v>100</v>
      </c>
      <c r="P16" s="22">
        <f>SUM(D16:O16)</f>
        <v>944</v>
      </c>
      <c r="Q16" s="22">
        <f>D16</f>
        <v>72</v>
      </c>
      <c r="R16" s="22">
        <f t="shared" ref="R16:AB16" si="0">E16</f>
        <v>43</v>
      </c>
      <c r="S16" s="22">
        <f t="shared" si="0"/>
        <v>97</v>
      </c>
      <c r="T16" s="22">
        <f t="shared" si="0"/>
        <v>80</v>
      </c>
      <c r="U16" s="22">
        <f t="shared" si="0"/>
        <v>101</v>
      </c>
      <c r="V16" s="22">
        <f t="shared" si="0"/>
        <v>90</v>
      </c>
      <c r="W16" s="22">
        <f t="shared" si="0"/>
        <v>0</v>
      </c>
      <c r="X16" s="22">
        <f t="shared" si="0"/>
        <v>85</v>
      </c>
      <c r="Y16" s="22">
        <f t="shared" si="0"/>
        <v>95</v>
      </c>
      <c r="Z16" s="22">
        <f t="shared" si="0"/>
        <v>90</v>
      </c>
      <c r="AA16" s="22">
        <f t="shared" si="0"/>
        <v>91</v>
      </c>
      <c r="AB16" s="22">
        <f t="shared" si="0"/>
        <v>100</v>
      </c>
      <c r="AC16" s="22">
        <f>SUM(Q16:AB16)</f>
        <v>944</v>
      </c>
      <c r="AD16" s="10" t="s">
        <v>282</v>
      </c>
    </row>
    <row r="17" spans="1:30" ht="19.899999999999999" customHeight="1" thickBot="1" x14ac:dyDescent="0.3">
      <c r="A17" s="9" t="s">
        <v>130</v>
      </c>
      <c r="B17" s="12"/>
      <c r="C17" s="12"/>
      <c r="D17" s="22">
        <f>D16</f>
        <v>72</v>
      </c>
      <c r="E17" s="22">
        <f t="shared" ref="E17:O17" si="1">E16</f>
        <v>43</v>
      </c>
      <c r="F17" s="22">
        <f t="shared" si="1"/>
        <v>97</v>
      </c>
      <c r="G17" s="22">
        <f t="shared" si="1"/>
        <v>80</v>
      </c>
      <c r="H17" s="22">
        <f t="shared" si="1"/>
        <v>101</v>
      </c>
      <c r="I17" s="22">
        <f t="shared" si="1"/>
        <v>90</v>
      </c>
      <c r="J17" s="22">
        <f t="shared" si="1"/>
        <v>0</v>
      </c>
      <c r="K17" s="22">
        <f t="shared" si="1"/>
        <v>85</v>
      </c>
      <c r="L17" s="22">
        <f t="shared" si="1"/>
        <v>95</v>
      </c>
      <c r="M17" s="22">
        <f t="shared" si="1"/>
        <v>90</v>
      </c>
      <c r="N17" s="22">
        <f t="shared" si="1"/>
        <v>91</v>
      </c>
      <c r="O17" s="22">
        <f t="shared" si="1"/>
        <v>100</v>
      </c>
      <c r="P17" s="22">
        <f>P16</f>
        <v>944</v>
      </c>
      <c r="Q17" s="22">
        <f t="shared" ref="Q17:AB17" si="2">Q16</f>
        <v>72</v>
      </c>
      <c r="R17" s="22">
        <f t="shared" si="2"/>
        <v>43</v>
      </c>
      <c r="S17" s="22">
        <f t="shared" si="2"/>
        <v>97</v>
      </c>
      <c r="T17" s="22">
        <f t="shared" si="2"/>
        <v>80</v>
      </c>
      <c r="U17" s="22">
        <f t="shared" si="2"/>
        <v>101</v>
      </c>
      <c r="V17" s="22">
        <f t="shared" si="2"/>
        <v>90</v>
      </c>
      <c r="W17" s="22">
        <f t="shared" si="2"/>
        <v>0</v>
      </c>
      <c r="X17" s="22">
        <f t="shared" si="2"/>
        <v>85</v>
      </c>
      <c r="Y17" s="22">
        <f t="shared" si="2"/>
        <v>95</v>
      </c>
      <c r="Z17" s="22">
        <f t="shared" si="2"/>
        <v>90</v>
      </c>
      <c r="AA17" s="22">
        <f t="shared" si="2"/>
        <v>91</v>
      </c>
      <c r="AB17" s="22">
        <f t="shared" si="2"/>
        <v>100</v>
      </c>
      <c r="AC17" s="22">
        <f>AC16</f>
        <v>944</v>
      </c>
      <c r="AD17" s="12"/>
    </row>
    <row r="18" spans="1:30" x14ac:dyDescent="0.25">
      <c r="A18" s="2"/>
    </row>
    <row r="19" spans="1:30" x14ac:dyDescent="0.25">
      <c r="A19" s="2"/>
    </row>
  </sheetData>
  <mergeCells count="4">
    <mergeCell ref="D14:O14"/>
    <mergeCell ref="P14:AB14"/>
    <mergeCell ref="D13:P13"/>
    <mergeCell ref="Q13:A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Olga Mityaeva</cp:lastModifiedBy>
  <cp:lastPrinted>2021-04-26T10:43:17Z</cp:lastPrinted>
  <dcterms:created xsi:type="dcterms:W3CDTF">2019-04-23T12:56:01Z</dcterms:created>
  <dcterms:modified xsi:type="dcterms:W3CDTF">2022-03-30T12:35:03Z</dcterms:modified>
</cp:coreProperties>
</file>