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\zakupki$\CИТЭК\2022\06-2022-80 Спасатели Калининград\нмц 2\"/>
    </mc:Choice>
  </mc:AlternateContent>
  <xr:revisionPtr revIDLastSave="0" documentId="13_ncr:1_{5EB08EF8-B506-45BA-8CD9-9B7E54516F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НМЦД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" l="1"/>
  <c r="J11" i="2"/>
  <c r="J12" i="2" s="1"/>
  <c r="I11" i="2"/>
  <c r="I12" i="2" s="1"/>
  <c r="G11" i="2"/>
  <c r="G12" i="2" s="1"/>
  <c r="K12" i="2"/>
  <c r="F12" i="2"/>
  <c r="H12" i="2"/>
  <c r="A14" i="1" l="1"/>
  <c r="A7" i="1"/>
  <c r="A10" i="1"/>
  <c r="M11" i="2" l="1"/>
  <c r="L11" i="2"/>
  <c r="M14" i="2" l="1"/>
  <c r="Q14" i="2" s="1"/>
  <c r="L14" i="2" l="1"/>
</calcChain>
</file>

<file path=xl/sharedStrings.xml><?xml version="1.0" encoding="utf-8"?>
<sst xmlns="http://schemas.openxmlformats.org/spreadsheetml/2006/main" count="57" uniqueCount="46">
  <si>
    <t>ПРОТОКОЛ СОГЛАСОВАНИЯ</t>
  </si>
  <si>
    <t>страхование, уплату таможенных пошлин, налогов и других обязательных платежей.</t>
  </si>
  <si>
    <t>Приложения:</t>
  </si>
  <si>
    <t>ООО "Ситэк"</t>
  </si>
  <si>
    <t>Дата сбора данных:</t>
  </si>
  <si>
    <t>НАЧАЛЬНОЙ МАКСИМАЛЬНОЙ ЦЕНЫ ДОГОВОРА</t>
  </si>
  <si>
    <t>1. Расчет начальной максимальной цены договора.</t>
  </si>
  <si>
    <t>Начальная максимальная цена договора включает в себя расходы на перевозку,</t>
  </si>
  <si>
    <t>ИТОГО</t>
  </si>
  <si>
    <t xml:space="preserve">Генеральный директор </t>
  </si>
  <si>
    <t>Генеральный директор                 ООО "Ситэк"</t>
  </si>
  <si>
    <t>Стоимость за единицу, без НДС, руб</t>
  </si>
  <si>
    <t>предмет закупки</t>
  </si>
  <si>
    <t>(методом сопоставимых рыночных цен (анализа рынка))</t>
  </si>
  <si>
    <t>В.О. Смирнов</t>
  </si>
  <si>
    <t xml:space="preserve">Способ размещения заказа: </t>
  </si>
  <si>
    <t>Код товара по Общероссийскому классификатору продукции по видам экономической деятельности  (ОКПД2):</t>
  </si>
  <si>
    <t>Страна  происхождения товаров, поставляемых при выполнении закупаемых работ, оказании закупаемых услуг</t>
  </si>
  <si>
    <t>Наименование товаров, поставляемых при выполнении закупаемых работ, оказании закупаемых услуг</t>
  </si>
  <si>
    <r>
      <t xml:space="preserve">Наименование поставщиков </t>
    </r>
    <r>
      <rPr>
        <i/>
        <sz val="12"/>
        <color theme="1"/>
        <rFont val="Times New Roman"/>
        <family val="1"/>
        <charset val="204"/>
      </rPr>
      <t>(n)</t>
    </r>
  </si>
  <si>
    <t>где:</t>
  </si>
  <si>
    <r>
      <rPr>
        <sz val="18"/>
        <color theme="1"/>
        <rFont val="Times New Roman"/>
        <family val="1"/>
        <charset val="204"/>
      </rPr>
      <t>v</t>
    </r>
    <r>
      <rPr>
        <sz val="12"/>
        <color theme="1"/>
        <rFont val="Times New Roman"/>
        <family val="1"/>
        <charset val="204"/>
      </rPr>
      <t xml:space="preserve"> - количество (объем) закупаемого товара (работы, услуги);</t>
    </r>
  </si>
  <si>
    <r>
      <rPr>
        <sz val="18"/>
        <color theme="1"/>
        <rFont val="Times New Roman"/>
        <family val="1"/>
        <charset val="204"/>
      </rPr>
      <t>n</t>
    </r>
    <r>
      <rPr>
        <sz val="12"/>
        <color theme="1"/>
        <rFont val="Times New Roman"/>
        <family val="1"/>
        <charset val="204"/>
      </rPr>
      <t xml:space="preserve"> - количество значений, используемых в расчете;</t>
    </r>
  </si>
  <si>
    <r>
      <rPr>
        <sz val="18"/>
        <color theme="1"/>
        <rFont val="Times New Roman"/>
        <family val="1"/>
        <charset val="204"/>
      </rPr>
      <t>i</t>
    </r>
    <r>
      <rPr>
        <sz val="12"/>
        <color theme="1"/>
        <rFont val="Times New Roman"/>
        <family val="1"/>
        <charset val="204"/>
      </rPr>
      <t xml:space="preserve"> - номер источника ценовой информации;</t>
    </r>
  </si>
  <si>
    <r>
      <t xml:space="preserve">НМЦД без НДС, </t>
    </r>
    <r>
      <rPr>
        <i/>
        <sz val="10"/>
        <color theme="1"/>
        <rFont val="Times New Roman"/>
        <family val="1"/>
        <charset val="204"/>
      </rPr>
      <t xml:space="preserve">руб </t>
    </r>
  </si>
  <si>
    <r>
      <t xml:space="preserve">НМЦД с НДС, </t>
    </r>
    <r>
      <rPr>
        <i/>
        <sz val="10"/>
        <color theme="1"/>
        <rFont val="Times New Roman"/>
        <family val="1"/>
        <charset val="204"/>
      </rPr>
      <t xml:space="preserve">руб </t>
    </r>
  </si>
  <si>
    <t xml:space="preserve">        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</t>
  </si>
  <si>
    <t>Стоимость за единицу, с НДС, руб</t>
  </si>
  <si>
    <t>Расчет начальной (максимальной) цены договора методом сопоставимости рыночных цен (анализа рынка)</t>
  </si>
  <si>
    <t>РФ</t>
  </si>
  <si>
    <t>Начальная максимальная цена договора по данной закупке.</t>
  </si>
  <si>
    <t>запрос предложений в электронной форме</t>
  </si>
  <si>
    <t>НМЦД – начальная максимальная цена договора (сумма цен за единицы ТРУ; цена за единицу ТРУ, определяемая методом сопоставимых рыночных цен (анализа рынка));</t>
  </si>
  <si>
    <t>Оказание информационных услуг спасателей, для нужд ООО "Ситэк"</t>
  </si>
  <si>
    <t>Стоимость оказания информационных услуг спасателей</t>
  </si>
  <si>
    <t xml:space="preserve">84.25.19.190 </t>
  </si>
  <si>
    <t>Компания: ООО "ПСКОВСОЮЗСПАС"</t>
  </si>
  <si>
    <t>17.01.2022 г.</t>
  </si>
  <si>
    <t>Компания: OOO "Спасатель"</t>
  </si>
  <si>
    <t>Компания: OOO "ГАЗТУРБО"</t>
  </si>
  <si>
    <t>тел. 88124950240 почта mail@gasturbo.ru</t>
  </si>
  <si>
    <t>тел. 84012985207   почта nikspas@mail.ru</t>
  </si>
  <si>
    <t>тел. 8112724065   почта pskovsouzspas@mail.ru</t>
  </si>
  <si>
    <r>
      <t>Количество месяцев</t>
    </r>
    <r>
      <rPr>
        <i/>
        <sz val="11"/>
        <color theme="1"/>
        <rFont val="Times New Roman"/>
        <family val="1"/>
        <charset val="204"/>
      </rPr>
      <t xml:space="preserve"> (v)</t>
    </r>
  </si>
  <si>
    <t xml:space="preserve">Начальная максимальная цена договора составляет:  для участников, не освобожденных от уплаты НДС - 2268000,00 рублей (Два миллиона двести шестьдесят восемь тысяч рублей 00 копеек), с учетом НДС 20 % - 378000,00 рублей (Триста семьдесят восемь тысяч рублей 00 копеек).    Для участников, освобожденных от уплаты НДС (без НДС) - 1890000,00 рублей (Один миллион восемьсот девяносто тысяч рублей 00 копеек).
</t>
  </si>
  <si>
    <t>Наименование предмета закупки: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</si>
</sst>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7" fillId="0" borderId="0" xfId="0" applyFont="1"/>
    <xf numFmtId="0" fontId="8" fillId="0" borderId="0" xfId="0" applyFont="1" applyAlignme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1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0" fillId="0" borderId="0" xfId="0" applyFill="1"/>
    <xf numFmtId="0" fontId="5" fillId="0" borderId="0" xfId="0" applyFont="1" applyFill="1"/>
    <xf numFmtId="0" fontId="2" fillId="0" borderId="0" xfId="0" applyFont="1" applyFill="1"/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center" vertical="center" wrapText="1"/>
    </xf>
    <xf numFmtId="4" fontId="9" fillId="0" borderId="3" xfId="0" applyNumberFormat="1" applyFont="1" applyBorder="1"/>
    <xf numFmtId="0" fontId="4" fillId="0" borderId="1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 wrapText="1"/>
    </xf>
    <xf numFmtId="4" fontId="4" fillId="0" borderId="0" xfId="0" applyNumberFormat="1" applyFont="1"/>
    <xf numFmtId="0" fontId="2" fillId="0" borderId="1" xfId="0" applyFont="1" applyFill="1" applyBorder="1"/>
    <xf numFmtId="0" fontId="4" fillId="0" borderId="0" xfId="0" applyFont="1" applyFill="1" applyAlignment="1">
      <alignment wrapText="1"/>
    </xf>
    <xf numFmtId="0" fontId="4" fillId="0" borderId="1" xfId="0" applyFont="1" applyFill="1" applyBorder="1"/>
    <xf numFmtId="0" fontId="4" fillId="0" borderId="0" xfId="0" applyFont="1" applyFill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14" fillId="0" borderId="0" xfId="0" applyFont="1" applyFill="1"/>
    <xf numFmtId="0" fontId="5" fillId="0" borderId="33" xfId="0" applyFont="1" applyFill="1" applyBorder="1"/>
    <xf numFmtId="0" fontId="4" fillId="0" borderId="33" xfId="0" applyFont="1" applyFill="1" applyBorder="1"/>
    <xf numFmtId="0" fontId="3" fillId="0" borderId="33" xfId="0" applyFont="1" applyFill="1" applyBorder="1"/>
    <xf numFmtId="0" fontId="4" fillId="0" borderId="25" xfId="0" applyFont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right" vertical="center"/>
    </xf>
    <xf numFmtId="0" fontId="5" fillId="0" borderId="31" xfId="0" applyFont="1" applyFill="1" applyBorder="1"/>
    <xf numFmtId="0" fontId="4" fillId="0" borderId="0" xfId="0" applyFont="1" applyFill="1" applyAlignment="1">
      <alignment wrapText="1"/>
    </xf>
    <xf numFmtId="2" fontId="4" fillId="0" borderId="0" xfId="0" applyNumberFormat="1" applyFont="1"/>
    <xf numFmtId="0" fontId="4" fillId="0" borderId="4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0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0" fontId="0" fillId="0" borderId="0" xfId="0" applyFill="1" applyAlignment="1"/>
    <xf numFmtId="0" fontId="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0" fillId="0" borderId="0" xfId="0" applyNumberFormat="1" applyFont="1" applyFill="1" applyAlignment="1">
      <alignment vertical="top" wrapText="1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14" fontId="9" fillId="0" borderId="42" xfId="0" applyNumberFormat="1" applyFont="1" applyFill="1" applyBorder="1" applyAlignment="1">
      <alignment horizontal="center" wrapText="1"/>
    </xf>
    <xf numFmtId="0" fontId="9" fillId="0" borderId="43" xfId="0" applyFont="1" applyFill="1" applyBorder="1" applyAlignment="1">
      <alignment horizontal="center" wrapText="1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41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2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8" fillId="0" borderId="31" xfId="0" applyNumberFormat="1" applyFont="1" applyBorder="1" applyAlignment="1">
      <alignment horizont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14" fontId="4" fillId="0" borderId="11" xfId="0" applyNumberFormat="1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</cellXfs>
  <cellStyles count="1">
    <cellStyle name="Обычный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22</xdr:row>
      <xdr:rowOff>57150</xdr:rowOff>
    </xdr:from>
    <xdr:to>
      <xdr:col>1</xdr:col>
      <xdr:colOff>333375</xdr:colOff>
      <xdr:row>22</xdr:row>
      <xdr:rowOff>352424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6743700"/>
          <a:ext cx="323850" cy="295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14</xdr:row>
      <xdr:rowOff>66675</xdr:rowOff>
    </xdr:from>
    <xdr:to>
      <xdr:col>2</xdr:col>
      <xdr:colOff>171451</xdr:colOff>
      <xdr:row>16</xdr:row>
      <xdr:rowOff>142875</xdr:rowOff>
    </xdr:to>
    <xdr:grpSp>
      <xdr:nvGrpSpPr>
        <xdr:cNvPr id="12" name="Группа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pSpPr/>
      </xdr:nvGrpSpPr>
      <xdr:grpSpPr>
        <a:xfrm>
          <a:off x="304800" y="5743575"/>
          <a:ext cx="1628776" cy="457200"/>
          <a:chOff x="1219199" y="371475"/>
          <a:chExt cx="1628776" cy="409575"/>
        </a:xfrm>
        <a:solidFill>
          <a:schemeClr val="lt1"/>
        </a:solidFill>
      </xdr:grpSpPr>
      <xdr:pic>
        <xdr:nvPicPr>
          <xdr:cNvPr id="13" name="Рисунок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9182"/>
          <a:stretch/>
        </xdr:blipFill>
        <xdr:spPr bwMode="auto">
          <a:xfrm>
            <a:off x="1857375" y="381000"/>
            <a:ext cx="990600" cy="400050"/>
          </a:xfrm>
          <a:prstGeom prst="rect">
            <a:avLst/>
          </a:prstGeom>
          <a:grpFill/>
        </xdr:spPr>
      </xdr:pic>
      <xdr:sp macro="" textlink="">
        <xdr:nvSpPr>
          <xdr:cNvPr id="14" name="TextBox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 txBox="1"/>
        </xdr:nvSpPr>
        <xdr:spPr>
          <a:xfrm>
            <a:off x="1219199" y="371475"/>
            <a:ext cx="676275" cy="400050"/>
          </a:xfrm>
          <a:prstGeom prst="rect">
            <a:avLst/>
          </a:prstGeom>
          <a:grpFill/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ru-RU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+mn-ea"/>
                <a:cs typeface="+mn-cs"/>
              </a:rPr>
              <a:t>НМЦД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abSelected="1" workbookViewId="0">
      <selection activeCell="A6" sqref="A6:H6"/>
    </sheetView>
  </sheetViews>
  <sheetFormatPr defaultRowHeight="15" x14ac:dyDescent="0.25"/>
  <cols>
    <col min="1" max="1" width="14.140625" customWidth="1"/>
    <col min="9" max="9" width="12.28515625" customWidth="1"/>
    <col min="10" max="10" width="9.5703125" customWidth="1"/>
  </cols>
  <sheetData>
    <row r="1" spans="1:11" s="5" customFormat="1" ht="15.75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10"/>
      <c r="K1" s="10"/>
    </row>
    <row r="2" spans="1:11" s="5" customFormat="1" ht="15.75" x14ac:dyDescent="0.25">
      <c r="A2" s="46" t="s">
        <v>5</v>
      </c>
      <c r="B2" s="46"/>
      <c r="C2" s="46"/>
      <c r="D2" s="46"/>
      <c r="E2" s="46"/>
      <c r="F2" s="46"/>
      <c r="G2" s="46"/>
      <c r="H2" s="46"/>
      <c r="I2" s="46"/>
      <c r="J2" s="10"/>
      <c r="K2" s="10"/>
    </row>
    <row r="3" spans="1:11" s="5" customFormat="1" ht="15.75" x14ac:dyDescent="0.25">
      <c r="A3" s="54" t="s">
        <v>13</v>
      </c>
      <c r="B3" s="54"/>
      <c r="C3" s="54"/>
      <c r="D3" s="54"/>
      <c r="E3" s="54"/>
      <c r="F3" s="54"/>
      <c r="G3" s="54"/>
      <c r="H3" s="54"/>
      <c r="I3" s="54"/>
      <c r="J3" s="10"/>
      <c r="K3" s="10"/>
    </row>
    <row r="4" spans="1:11" s="5" customFormat="1" ht="15.75" x14ac:dyDescent="0.25">
      <c r="A4" s="47"/>
      <c r="B4" s="47"/>
      <c r="C4" s="47"/>
      <c r="D4" s="47"/>
      <c r="E4" s="47"/>
      <c r="F4" s="47"/>
      <c r="G4" s="47"/>
      <c r="H4" s="47"/>
      <c r="I4" s="47"/>
      <c r="J4" s="10"/>
      <c r="K4" s="10"/>
    </row>
    <row r="5" spans="1:11" ht="38.25" customHeight="1" x14ac:dyDescent="0.25">
      <c r="A5" s="55"/>
      <c r="B5" s="55"/>
      <c r="C5" s="55"/>
      <c r="D5" s="55"/>
      <c r="E5" s="55"/>
      <c r="F5" s="55"/>
      <c r="G5" s="55"/>
      <c r="H5" s="55"/>
      <c r="I5" s="55"/>
      <c r="J5" s="13"/>
      <c r="K5" s="13"/>
    </row>
    <row r="6" spans="1:11" s="1" customFormat="1" ht="15.75" x14ac:dyDescent="0.25">
      <c r="A6" s="57" t="s">
        <v>45</v>
      </c>
      <c r="B6" s="57"/>
      <c r="C6" s="57"/>
      <c r="D6" s="57"/>
      <c r="E6" s="57"/>
      <c r="F6" s="57"/>
      <c r="G6" s="57"/>
      <c r="H6" s="57"/>
      <c r="I6" s="11"/>
      <c r="J6" s="15"/>
      <c r="K6" s="15"/>
    </row>
    <row r="7" spans="1:11" s="1" customFormat="1" ht="50.25" customHeight="1" x14ac:dyDescent="0.25">
      <c r="A7" s="56" t="str">
        <f>НМЦД!B2</f>
        <v>Оказание информационных услуг спасателей, для нужд ООО "Ситэк"</v>
      </c>
      <c r="B7" s="51"/>
      <c r="C7" s="51"/>
      <c r="D7" s="51"/>
      <c r="E7" s="51"/>
      <c r="F7" s="51"/>
      <c r="G7" s="51"/>
      <c r="H7" s="51"/>
      <c r="I7" s="51"/>
      <c r="J7" s="15"/>
      <c r="K7" s="15"/>
    </row>
    <row r="8" spans="1:11" s="1" customFormat="1" ht="15.75" customHeight="1" x14ac:dyDescent="0.25">
      <c r="A8" s="58" t="s">
        <v>16</v>
      </c>
      <c r="B8" s="58"/>
      <c r="C8" s="58"/>
      <c r="D8" s="58"/>
      <c r="E8" s="58"/>
      <c r="F8" s="58"/>
      <c r="G8" s="58"/>
      <c r="H8" s="58"/>
      <c r="I8" s="11"/>
      <c r="J8" s="15"/>
      <c r="K8" s="15"/>
    </row>
    <row r="9" spans="1:11" s="1" customFormat="1" ht="15.75" x14ac:dyDescent="0.25">
      <c r="A9" s="58"/>
      <c r="B9" s="58"/>
      <c r="C9" s="58"/>
      <c r="D9" s="58"/>
      <c r="E9" s="58"/>
      <c r="F9" s="58"/>
      <c r="G9" s="58"/>
      <c r="H9" s="58"/>
      <c r="I9" s="11"/>
      <c r="J9" s="15"/>
      <c r="K9" s="15"/>
    </row>
    <row r="10" spans="1:11" s="1" customFormat="1" ht="33" customHeight="1" x14ac:dyDescent="0.25">
      <c r="A10" s="59" t="str">
        <f>НМЦД!C11</f>
        <v xml:space="preserve">84.25.19.190 </v>
      </c>
      <c r="B10" s="60"/>
      <c r="C10" s="60"/>
      <c r="D10" s="60"/>
      <c r="E10" s="60"/>
      <c r="F10" s="60"/>
      <c r="G10" s="60"/>
      <c r="H10" s="60"/>
      <c r="I10" s="60"/>
      <c r="J10" s="15"/>
      <c r="K10" s="15"/>
    </row>
    <row r="11" spans="1:11" s="1" customFormat="1" ht="15.75" x14ac:dyDescent="0.25">
      <c r="A11" s="32" t="s">
        <v>15</v>
      </c>
      <c r="B11" s="32"/>
      <c r="D11" s="11" t="s">
        <v>31</v>
      </c>
      <c r="E11" s="11"/>
      <c r="F11" s="11"/>
      <c r="G11" s="11"/>
      <c r="H11" s="11"/>
      <c r="I11" s="11"/>
      <c r="J11" s="15"/>
      <c r="K11" s="15"/>
    </row>
    <row r="12" spans="1:11" s="1" customFormat="1" ht="15.75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5"/>
      <c r="K12" s="15"/>
    </row>
    <row r="13" spans="1:11" s="1" customFormat="1" ht="15.75" x14ac:dyDescent="0.25">
      <c r="A13" s="57" t="s">
        <v>30</v>
      </c>
      <c r="B13" s="57"/>
      <c r="C13" s="57"/>
      <c r="D13" s="57"/>
      <c r="E13" s="57"/>
      <c r="F13" s="57"/>
      <c r="G13" s="57"/>
      <c r="H13" s="57"/>
      <c r="I13" s="11"/>
      <c r="J13" s="15"/>
      <c r="K13" s="15"/>
    </row>
    <row r="14" spans="1:11" s="1" customFormat="1" ht="113.25" customHeight="1" x14ac:dyDescent="0.25">
      <c r="A14" s="50" t="str">
        <f>НМЦД!B25</f>
        <v xml:space="preserve">Начальная максимальная цена договора составляет:  для участников, не освобожденных от уплаты НДС - 2268000,00 рублей (Два миллиона двести шестьдесят восемь тысяч рублей 00 копеек), с учетом НДС 20 % - 378000,00 рублей (Триста семьдесят восемь тысяч рублей 00 копеек).    Для участников, освобожденных от уплаты НДС (без НДС) - 1890000,00 рублей (Один миллион восемьсот девяносто тысяч рублей 00 копеек).
</v>
      </c>
      <c r="B14" s="51"/>
      <c r="C14" s="51"/>
      <c r="D14" s="51"/>
      <c r="E14" s="51"/>
      <c r="F14" s="51"/>
      <c r="G14" s="51"/>
      <c r="H14" s="51"/>
      <c r="I14" s="51"/>
      <c r="J14" s="15"/>
      <c r="K14" s="15"/>
    </row>
    <row r="15" spans="1:11" s="1" customFormat="1" ht="15.75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5"/>
      <c r="K15" s="15"/>
    </row>
    <row r="16" spans="1:11" s="1" customFormat="1" ht="15.75" x14ac:dyDescent="0.25">
      <c r="A16" s="11" t="s">
        <v>7</v>
      </c>
      <c r="B16" s="11"/>
      <c r="C16" s="11"/>
      <c r="D16" s="11"/>
      <c r="E16" s="11"/>
      <c r="F16" s="11"/>
      <c r="G16" s="11"/>
      <c r="H16" s="11"/>
      <c r="I16" s="11"/>
      <c r="J16" s="15"/>
      <c r="K16" s="15"/>
    </row>
    <row r="17" spans="1:11" s="1" customFormat="1" ht="15.75" x14ac:dyDescent="0.25">
      <c r="A17" s="11" t="s">
        <v>1</v>
      </c>
      <c r="B17" s="11"/>
      <c r="C17" s="11"/>
      <c r="D17" s="11"/>
      <c r="E17" s="11"/>
      <c r="F17" s="11"/>
      <c r="G17" s="11"/>
      <c r="H17" s="11"/>
      <c r="I17" s="11"/>
      <c r="J17" s="15"/>
      <c r="K17" s="15"/>
    </row>
    <row r="18" spans="1:11" s="1" customFormat="1" ht="15.75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5"/>
      <c r="K18" s="15"/>
    </row>
    <row r="19" spans="1:11" s="1" customFormat="1" ht="15.75" x14ac:dyDescent="0.25">
      <c r="A19" s="48" t="s">
        <v>2</v>
      </c>
      <c r="B19" s="49"/>
      <c r="C19" s="11"/>
      <c r="D19" s="11"/>
      <c r="E19" s="11"/>
      <c r="F19" s="11"/>
      <c r="G19" s="11"/>
      <c r="H19" s="11"/>
      <c r="I19" s="11"/>
      <c r="J19" s="15"/>
      <c r="K19" s="15"/>
    </row>
    <row r="20" spans="1:11" s="1" customFormat="1" ht="15.75" x14ac:dyDescent="0.25">
      <c r="A20" s="11" t="s">
        <v>6</v>
      </c>
      <c r="B20" s="11"/>
      <c r="C20" s="11"/>
      <c r="D20" s="11"/>
      <c r="E20" s="11"/>
      <c r="F20" s="11"/>
      <c r="G20" s="11"/>
      <c r="H20" s="11"/>
      <c r="I20" s="11"/>
      <c r="J20" s="15"/>
      <c r="K20" s="15"/>
    </row>
    <row r="21" spans="1:11" s="1" customFormat="1" ht="15.75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5"/>
      <c r="K21" s="15"/>
    </row>
    <row r="22" spans="1:11" s="1" customFormat="1" ht="15.75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5"/>
      <c r="K22" s="15"/>
    </row>
    <row r="23" spans="1:11" s="1" customFormat="1" ht="15.75" x14ac:dyDescent="0.25">
      <c r="A23" s="52" t="s">
        <v>10</v>
      </c>
      <c r="B23" s="53"/>
      <c r="C23" s="53"/>
      <c r="D23" s="12"/>
      <c r="E23" s="12"/>
      <c r="F23" s="11"/>
      <c r="G23" s="11"/>
      <c r="H23" s="11"/>
      <c r="I23" s="11"/>
      <c r="J23" s="15"/>
      <c r="K23" s="15"/>
    </row>
    <row r="24" spans="1:11" s="1" customFormat="1" ht="48.75" customHeight="1" x14ac:dyDescent="0.25">
      <c r="A24" s="53"/>
      <c r="B24" s="53"/>
      <c r="C24" s="53"/>
      <c r="D24" s="27"/>
      <c r="E24" s="27"/>
      <c r="F24" s="15"/>
      <c r="G24" s="12" t="s">
        <v>14</v>
      </c>
      <c r="H24" s="12"/>
      <c r="I24" s="12" t="str">
        <f>НМЦД!I28</f>
        <v>17.01.2022 г.</v>
      </c>
      <c r="J24" s="11"/>
      <c r="K24" s="15"/>
    </row>
    <row r="25" spans="1:11" s="1" customFormat="1" ht="15.75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5"/>
      <c r="K25" s="15"/>
    </row>
    <row r="26" spans="1:11" s="1" customFormat="1" ht="15.75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5"/>
      <c r="K26" s="15"/>
    </row>
    <row r="27" spans="1:11" s="1" customFormat="1" ht="15.75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5"/>
      <c r="K27" s="15"/>
    </row>
    <row r="28" spans="1:11" s="1" customFormat="1" ht="15.75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11" s="1" customFormat="1" ht="15.75" x14ac:dyDescent="0.25">
      <c r="A29" s="45"/>
      <c r="B29" s="45"/>
      <c r="C29" s="45"/>
      <c r="D29" s="45"/>
      <c r="E29" s="45"/>
      <c r="F29" s="45"/>
      <c r="G29" s="45"/>
      <c r="H29" s="45"/>
      <c r="I29" s="45"/>
    </row>
    <row r="30" spans="1:11" s="1" customFormat="1" ht="15.75" x14ac:dyDescent="0.25">
      <c r="A30" s="45"/>
      <c r="B30" s="45"/>
      <c r="C30" s="45"/>
      <c r="D30" s="45"/>
      <c r="E30" s="45"/>
      <c r="F30" s="45"/>
      <c r="G30" s="45"/>
      <c r="H30" s="45"/>
      <c r="I30" s="45"/>
    </row>
    <row r="31" spans="1:11" s="1" customFormat="1" ht="15.75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11" s="1" customFormat="1" ht="15.75" x14ac:dyDescent="0.25">
      <c r="A32" s="4"/>
      <c r="B32" s="4"/>
      <c r="C32" s="4"/>
      <c r="D32" s="2"/>
      <c r="E32" s="2"/>
      <c r="F32" s="2"/>
      <c r="G32" s="2"/>
      <c r="H32" s="2"/>
      <c r="I32" s="2"/>
    </row>
    <row r="33" spans="1:9" s="1" customFormat="1" ht="15.75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3"/>
      <c r="B34" s="3"/>
      <c r="C34" s="3"/>
      <c r="D34" s="3"/>
      <c r="E34" s="3"/>
      <c r="F34" s="3"/>
      <c r="G34" s="3"/>
      <c r="H34" s="3"/>
      <c r="I34" s="3"/>
    </row>
    <row r="35" spans="1:9" x14ac:dyDescent="0.25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25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25">
      <c r="A37" s="3"/>
      <c r="B37" s="3"/>
      <c r="C37" s="3"/>
      <c r="D37" s="3"/>
      <c r="E37" s="3"/>
      <c r="F37" s="3"/>
      <c r="G37" s="3"/>
      <c r="H37" s="3"/>
      <c r="I37" s="3"/>
    </row>
    <row r="38" spans="1:9" x14ac:dyDescent="0.25">
      <c r="A38" s="3"/>
      <c r="B38" s="3"/>
      <c r="C38" s="3"/>
      <c r="D38" s="3"/>
      <c r="E38" s="3"/>
      <c r="F38" s="3"/>
      <c r="G38" s="3"/>
      <c r="H38" s="3"/>
      <c r="I38" s="3"/>
    </row>
    <row r="39" spans="1:9" x14ac:dyDescent="0.25">
      <c r="A39" s="3"/>
      <c r="B39" s="3"/>
      <c r="C39" s="3"/>
      <c r="D39" s="3"/>
      <c r="E39" s="3"/>
      <c r="F39" s="3"/>
      <c r="G39" s="3"/>
      <c r="H39" s="3"/>
      <c r="I39" s="3"/>
    </row>
    <row r="40" spans="1:9" x14ac:dyDescent="0.25">
      <c r="A40" s="3"/>
      <c r="B40" s="3"/>
      <c r="C40" s="3"/>
      <c r="D40" s="3"/>
      <c r="E40" s="3"/>
      <c r="F40" s="3"/>
      <c r="G40" s="3"/>
      <c r="H40" s="3"/>
      <c r="I40" s="3"/>
    </row>
  </sheetData>
  <mergeCells count="15">
    <mergeCell ref="A30:I30"/>
    <mergeCell ref="A1:I1"/>
    <mergeCell ref="A2:I2"/>
    <mergeCell ref="A4:I4"/>
    <mergeCell ref="A19:B19"/>
    <mergeCell ref="A29:I29"/>
    <mergeCell ref="A14:I14"/>
    <mergeCell ref="A23:C24"/>
    <mergeCell ref="A3:I3"/>
    <mergeCell ref="A5:I5"/>
    <mergeCell ref="A7:I7"/>
    <mergeCell ref="A6:H6"/>
    <mergeCell ref="A13:H13"/>
    <mergeCell ref="A8:H9"/>
    <mergeCell ref="A10:I10"/>
  </mergeCells>
  <pageMargins left="0.9055118110236221" right="0.31496062992125984" top="0.9448818897637796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28"/>
  <sheetViews>
    <sheetView workbookViewId="0">
      <selection activeCell="H16" sqref="H16"/>
    </sheetView>
  </sheetViews>
  <sheetFormatPr defaultRowHeight="15" x14ac:dyDescent="0.25"/>
  <cols>
    <col min="1" max="1" width="4.5703125" style="3" customWidth="1"/>
    <col min="2" max="4" width="21.85546875" style="3" customWidth="1"/>
    <col min="5" max="5" width="11.5703125" style="3" bestFit="1" customWidth="1"/>
    <col min="6" max="6" width="13.28515625" style="3" customWidth="1"/>
    <col min="7" max="7" width="12.5703125" style="3" customWidth="1"/>
    <col min="8" max="8" width="12" style="3" customWidth="1"/>
    <col min="9" max="10" width="13.28515625" style="3" customWidth="1"/>
    <col min="11" max="11" width="12.140625" style="3" customWidth="1"/>
    <col min="12" max="13" width="16.28515625" style="3" customWidth="1"/>
    <col min="14" max="14" width="10" style="3" bestFit="1" customWidth="1"/>
    <col min="15" max="16" width="9.140625" style="3"/>
    <col min="17" max="17" width="9.42578125" style="3" bestFit="1" customWidth="1"/>
    <col min="18" max="16384" width="9.140625" style="3"/>
  </cols>
  <sheetData>
    <row r="1" spans="2:17" ht="18.75" x14ac:dyDescent="0.3">
      <c r="B1" s="68" t="s">
        <v>28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7"/>
      <c r="O1" s="7"/>
    </row>
    <row r="2" spans="2:17" ht="48.75" customHeight="1" x14ac:dyDescent="0.3">
      <c r="B2" s="69" t="s">
        <v>33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"/>
      <c r="O2" s="7"/>
    </row>
    <row r="3" spans="2:17" ht="15.75" x14ac:dyDescent="0.25">
      <c r="B3" s="83" t="s">
        <v>12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2"/>
      <c r="O3" s="2"/>
    </row>
    <row r="4" spans="2:17" s="12" customFormat="1" ht="15.75" x14ac:dyDescent="0.25">
      <c r="B4" s="32" t="s">
        <v>15</v>
      </c>
      <c r="C4" s="32"/>
      <c r="D4" s="11" t="s">
        <v>31</v>
      </c>
      <c r="E4" s="41"/>
      <c r="F4" s="14"/>
      <c r="G4" s="14"/>
      <c r="I4" s="11"/>
      <c r="J4" s="11"/>
      <c r="K4" s="11"/>
      <c r="L4" s="11"/>
      <c r="M4" s="11"/>
      <c r="N4" s="11"/>
      <c r="O4" s="11"/>
    </row>
    <row r="5" spans="2:17" s="12" customFormat="1" ht="16.5" thickBot="1" x14ac:dyDescent="0.3">
      <c r="B5" s="14"/>
      <c r="C5" s="14"/>
      <c r="D5" s="14"/>
      <c r="E5" s="14"/>
      <c r="F5" s="33"/>
      <c r="G5" s="33"/>
      <c r="H5" s="34"/>
      <c r="I5" s="35"/>
      <c r="J5" s="35"/>
      <c r="K5" s="35"/>
      <c r="L5" s="35"/>
      <c r="M5" s="35"/>
      <c r="N5" s="11"/>
      <c r="O5" s="11"/>
    </row>
    <row r="6" spans="2:17" ht="15.75" customHeight="1" thickBot="1" x14ac:dyDescent="0.3">
      <c r="B6" s="79" t="s">
        <v>18</v>
      </c>
      <c r="C6" s="79" t="s">
        <v>16</v>
      </c>
      <c r="D6" s="79" t="s">
        <v>17</v>
      </c>
      <c r="E6" s="95" t="s">
        <v>43</v>
      </c>
      <c r="F6" s="89" t="s">
        <v>19</v>
      </c>
      <c r="G6" s="90"/>
      <c r="H6" s="90"/>
      <c r="I6" s="90"/>
      <c r="J6" s="90"/>
      <c r="K6" s="90"/>
      <c r="L6" s="73" t="s">
        <v>24</v>
      </c>
      <c r="M6" s="73" t="s">
        <v>25</v>
      </c>
    </row>
    <row r="7" spans="2:17" ht="15.75" customHeight="1" thickBot="1" x14ac:dyDescent="0.3">
      <c r="B7" s="80"/>
      <c r="C7" s="80"/>
      <c r="D7" s="80"/>
      <c r="E7" s="96"/>
      <c r="F7" s="84">
        <v>1</v>
      </c>
      <c r="G7" s="85"/>
      <c r="H7" s="86">
        <v>2</v>
      </c>
      <c r="I7" s="85"/>
      <c r="J7" s="86">
        <v>3</v>
      </c>
      <c r="K7" s="87"/>
      <c r="L7" s="74"/>
      <c r="M7" s="74"/>
    </row>
    <row r="8" spans="2:17" ht="60.75" customHeight="1" x14ac:dyDescent="0.25">
      <c r="B8" s="81"/>
      <c r="C8" s="81"/>
      <c r="D8" s="81"/>
      <c r="E8" s="97"/>
      <c r="F8" s="77" t="s">
        <v>36</v>
      </c>
      <c r="G8" s="78"/>
      <c r="H8" s="78" t="s">
        <v>38</v>
      </c>
      <c r="I8" s="78"/>
      <c r="J8" s="78" t="s">
        <v>39</v>
      </c>
      <c r="K8" s="93"/>
      <c r="L8" s="75"/>
      <c r="M8" s="75"/>
    </row>
    <row r="9" spans="2:17" ht="51.75" customHeight="1" thickBot="1" x14ac:dyDescent="0.3">
      <c r="B9" s="81"/>
      <c r="C9" s="81"/>
      <c r="D9" s="81"/>
      <c r="E9" s="97"/>
      <c r="F9" s="70" t="s">
        <v>42</v>
      </c>
      <c r="G9" s="71"/>
      <c r="H9" s="71" t="s">
        <v>41</v>
      </c>
      <c r="I9" s="72"/>
      <c r="J9" s="71" t="s">
        <v>40</v>
      </c>
      <c r="K9" s="94"/>
      <c r="L9" s="75"/>
      <c r="M9" s="75"/>
    </row>
    <row r="10" spans="2:17" s="6" customFormat="1" ht="42" customHeight="1" thickBot="1" x14ac:dyDescent="0.25">
      <c r="B10" s="82"/>
      <c r="C10" s="82"/>
      <c r="D10" s="82"/>
      <c r="E10" s="98"/>
      <c r="F10" s="37" t="s">
        <v>11</v>
      </c>
      <c r="G10" s="37" t="s">
        <v>27</v>
      </c>
      <c r="H10" s="38" t="s">
        <v>11</v>
      </c>
      <c r="I10" s="37" t="s">
        <v>27</v>
      </c>
      <c r="J10" s="38" t="s">
        <v>11</v>
      </c>
      <c r="K10" s="37" t="s">
        <v>27</v>
      </c>
      <c r="L10" s="76"/>
      <c r="M10" s="76"/>
    </row>
    <row r="11" spans="2:17" s="6" customFormat="1" ht="98.25" customHeight="1" thickBot="1" x14ac:dyDescent="0.25">
      <c r="B11" s="18" t="s">
        <v>34</v>
      </c>
      <c r="C11" s="31" t="s">
        <v>35</v>
      </c>
      <c r="D11" s="44" t="s">
        <v>29</v>
      </c>
      <c r="E11" s="19">
        <v>36</v>
      </c>
      <c r="F11" s="17">
        <v>55000</v>
      </c>
      <c r="G11" s="16">
        <f>F11/100*120</f>
        <v>66000</v>
      </c>
      <c r="H11" s="17">
        <v>50000</v>
      </c>
      <c r="I11" s="16">
        <f>H11/100*120</f>
        <v>60000</v>
      </c>
      <c r="J11" s="16">
        <f>K11/120*100</f>
        <v>52500</v>
      </c>
      <c r="K11" s="16">
        <v>63000</v>
      </c>
      <c r="L11" s="20">
        <f>E11/$J$7*SUM(F11,H11,J11)</f>
        <v>1890000</v>
      </c>
      <c r="M11" s="25">
        <f>E11/$J$7*SUM(G11,I11,K11)</f>
        <v>2268000</v>
      </c>
    </row>
    <row r="12" spans="2:17" ht="15.75" thickBot="1" x14ac:dyDescent="0.3">
      <c r="B12" s="22"/>
      <c r="C12" s="36"/>
      <c r="D12" s="36"/>
      <c r="E12" s="23"/>
      <c r="F12" s="24">
        <f>F11*E11</f>
        <v>1980000</v>
      </c>
      <c r="G12" s="24">
        <f>G11*E11</f>
        <v>2376000</v>
      </c>
      <c r="H12" s="24">
        <f>H11*E11</f>
        <v>1800000</v>
      </c>
      <c r="I12" s="24">
        <f>I11*E11</f>
        <v>2160000</v>
      </c>
      <c r="J12" s="24">
        <f>J11*E11</f>
        <v>1890000</v>
      </c>
      <c r="K12" s="24">
        <f>K11*E11</f>
        <v>2268000</v>
      </c>
      <c r="L12" s="64"/>
      <c r="M12" s="65"/>
      <c r="O12" s="6"/>
    </row>
    <row r="13" spans="2:17" ht="15.75" customHeight="1" thickBot="1" x14ac:dyDescent="0.3">
      <c r="B13" s="99" t="s">
        <v>4</v>
      </c>
      <c r="C13" s="100"/>
      <c r="D13" s="100"/>
      <c r="E13" s="101"/>
      <c r="F13" s="91" t="s">
        <v>37</v>
      </c>
      <c r="G13" s="92"/>
      <c r="H13" s="91" t="s">
        <v>37</v>
      </c>
      <c r="I13" s="92"/>
      <c r="J13" s="91" t="s">
        <v>37</v>
      </c>
      <c r="K13" s="92"/>
      <c r="L13" s="66"/>
      <c r="M13" s="67"/>
    </row>
    <row r="14" spans="2:17" ht="15.75" thickBot="1" x14ac:dyDescent="0.3">
      <c r="B14" s="8"/>
      <c r="C14" s="8"/>
      <c r="D14" s="8"/>
      <c r="E14" s="8"/>
      <c r="F14" s="9"/>
      <c r="G14" s="9"/>
      <c r="H14" s="9"/>
      <c r="I14" s="9"/>
      <c r="J14" s="62" t="s">
        <v>8</v>
      </c>
      <c r="K14" s="63"/>
      <c r="L14" s="21">
        <f>SUM(L11:L11)</f>
        <v>1890000</v>
      </c>
      <c r="M14" s="21">
        <f>SUM(M11:M11)</f>
        <v>2268000</v>
      </c>
      <c r="Q14" s="43">
        <f>M14/120*20</f>
        <v>378000</v>
      </c>
    </row>
    <row r="15" spans="2:17" x14ac:dyDescent="0.25">
      <c r="B15" s="8"/>
      <c r="C15" s="8"/>
      <c r="D15" s="8"/>
      <c r="E15" s="8"/>
      <c r="F15" s="9"/>
      <c r="G15" s="9"/>
      <c r="H15" s="9"/>
      <c r="I15" s="9"/>
      <c r="J15" s="9"/>
      <c r="K15" s="9"/>
      <c r="L15" s="9"/>
    </row>
    <row r="16" spans="2:17" x14ac:dyDescent="0.25">
      <c r="B16" s="8"/>
      <c r="C16" s="8"/>
      <c r="D16" s="8"/>
      <c r="E16" s="8"/>
      <c r="F16" s="9"/>
      <c r="G16" s="9"/>
      <c r="H16" s="9"/>
      <c r="I16" s="9"/>
      <c r="J16" s="9"/>
      <c r="K16" s="9"/>
      <c r="L16" s="9"/>
    </row>
    <row r="17" spans="2:14" x14ac:dyDescent="0.25">
      <c r="B17" s="8"/>
      <c r="C17" s="8"/>
      <c r="D17" s="8"/>
      <c r="E17" s="8"/>
      <c r="F17" s="9"/>
      <c r="G17" s="9"/>
      <c r="H17" s="9"/>
      <c r="I17" s="9"/>
      <c r="J17" s="9"/>
      <c r="K17" s="9"/>
      <c r="L17" s="9"/>
    </row>
    <row r="18" spans="2:14" ht="15.75" x14ac:dyDescent="0.25">
      <c r="B18" s="39" t="s">
        <v>20</v>
      </c>
      <c r="C18" s="8"/>
      <c r="D18" s="8"/>
      <c r="E18" s="8"/>
      <c r="F18" s="9"/>
      <c r="G18" s="9"/>
      <c r="H18" s="9"/>
      <c r="I18" s="9"/>
      <c r="J18" s="9"/>
      <c r="K18" s="9"/>
      <c r="L18" s="9"/>
    </row>
    <row r="19" spans="2:14" ht="25.5" customHeight="1" x14ac:dyDescent="0.25">
      <c r="B19" s="61" t="s">
        <v>32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</row>
    <row r="20" spans="2:14" ht="23.25" x14ac:dyDescent="0.25">
      <c r="B20" s="102" t="s">
        <v>21</v>
      </c>
      <c r="C20" s="102"/>
      <c r="D20" s="102"/>
      <c r="E20" s="102"/>
      <c r="F20" s="102"/>
      <c r="G20" s="102"/>
      <c r="H20" s="102"/>
      <c r="I20" s="102"/>
      <c r="J20" s="102"/>
      <c r="K20" s="102"/>
      <c r="L20" s="9"/>
    </row>
    <row r="21" spans="2:14" ht="23.25" x14ac:dyDescent="0.25">
      <c r="B21" s="102" t="s">
        <v>22</v>
      </c>
      <c r="C21" s="102"/>
      <c r="D21" s="102"/>
      <c r="E21" s="102"/>
      <c r="F21" s="102"/>
      <c r="G21" s="102"/>
      <c r="H21" s="102"/>
      <c r="I21" s="102"/>
      <c r="J21" s="102"/>
      <c r="K21" s="102"/>
      <c r="L21" s="9"/>
    </row>
    <row r="22" spans="2:14" ht="23.25" x14ac:dyDescent="0.25">
      <c r="B22" s="102" t="s">
        <v>23</v>
      </c>
      <c r="C22" s="102"/>
      <c r="D22" s="102"/>
      <c r="E22" s="102"/>
      <c r="F22" s="102"/>
      <c r="G22" s="102"/>
      <c r="H22" s="102"/>
      <c r="I22" s="102"/>
      <c r="J22" s="102"/>
      <c r="K22" s="102"/>
      <c r="L22" s="9"/>
    </row>
    <row r="23" spans="2:14" ht="61.5" customHeight="1" x14ac:dyDescent="0.25">
      <c r="B23" s="103" t="s">
        <v>26</v>
      </c>
      <c r="C23" s="103"/>
      <c r="D23" s="103"/>
      <c r="E23" s="103"/>
      <c r="F23" s="103"/>
      <c r="G23" s="103"/>
      <c r="H23" s="103"/>
      <c r="I23" s="103"/>
      <c r="J23" s="103"/>
      <c r="K23" s="103"/>
      <c r="L23" s="9"/>
    </row>
    <row r="24" spans="2:14" x14ac:dyDescent="0.25">
      <c r="B24" s="40"/>
      <c r="C24" s="26"/>
      <c r="D24" s="26"/>
      <c r="E24" s="8"/>
      <c r="F24" s="9"/>
      <c r="G24" s="9"/>
      <c r="H24" s="9"/>
      <c r="I24" s="9"/>
      <c r="J24" s="9"/>
      <c r="K24" s="9"/>
      <c r="L24" s="9"/>
    </row>
    <row r="25" spans="2:14" ht="78.75" customHeight="1" x14ac:dyDescent="0.25">
      <c r="B25" s="88" t="s">
        <v>44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2:14" x14ac:dyDescent="0.25">
      <c r="N26" s="26"/>
    </row>
    <row r="27" spans="2:14" x14ac:dyDescent="0.25">
      <c r="B27" s="28" t="s">
        <v>9</v>
      </c>
      <c r="C27" s="30"/>
      <c r="D27" s="42"/>
      <c r="E27" s="28"/>
      <c r="F27" s="12"/>
      <c r="G27" s="12"/>
      <c r="H27" s="12"/>
      <c r="I27" s="12"/>
      <c r="M27" s="26"/>
    </row>
    <row r="28" spans="2:14" x14ac:dyDescent="0.25">
      <c r="B28" s="12" t="s">
        <v>3</v>
      </c>
      <c r="C28" s="12"/>
      <c r="D28" s="12"/>
      <c r="E28" s="12"/>
      <c r="F28" s="29"/>
      <c r="G28" s="12" t="s">
        <v>14</v>
      </c>
      <c r="H28" s="12"/>
      <c r="I28" s="12" t="s">
        <v>37</v>
      </c>
    </row>
  </sheetData>
  <mergeCells count="31">
    <mergeCell ref="B25:M25"/>
    <mergeCell ref="F6:K6"/>
    <mergeCell ref="F13:G13"/>
    <mergeCell ref="H13:I13"/>
    <mergeCell ref="J8:K8"/>
    <mergeCell ref="J9:K9"/>
    <mergeCell ref="J13:K13"/>
    <mergeCell ref="E6:E10"/>
    <mergeCell ref="B13:E13"/>
    <mergeCell ref="C6:C10"/>
    <mergeCell ref="L6:L10"/>
    <mergeCell ref="B20:K20"/>
    <mergeCell ref="D6:D10"/>
    <mergeCell ref="B21:K21"/>
    <mergeCell ref="B22:K22"/>
    <mergeCell ref="B23:K23"/>
    <mergeCell ref="B19:L19"/>
    <mergeCell ref="J14:K14"/>
    <mergeCell ref="L12:M13"/>
    <mergeCell ref="B1:M1"/>
    <mergeCell ref="B2:M2"/>
    <mergeCell ref="F9:G9"/>
    <mergeCell ref="H9:I9"/>
    <mergeCell ref="M6:M10"/>
    <mergeCell ref="F8:G8"/>
    <mergeCell ref="H8:I8"/>
    <mergeCell ref="B6:B10"/>
    <mergeCell ref="B3:M3"/>
    <mergeCell ref="F7:G7"/>
    <mergeCell ref="H7:I7"/>
    <mergeCell ref="J7:K7"/>
  </mergeCells>
  <conditionalFormatting sqref="I12 K12">
    <cfRule type="cellIs" dxfId="3" priority="6" operator="equal">
      <formula>0</formula>
    </cfRule>
  </conditionalFormatting>
  <conditionalFormatting sqref="M11">
    <cfRule type="cellIs" dxfId="2" priority="5" operator="equal">
      <formula>0</formula>
    </cfRule>
  </conditionalFormatting>
  <conditionalFormatting sqref="M14">
    <cfRule type="cellIs" dxfId="1" priority="2" operator="equal">
      <formula>0</formula>
    </cfRule>
  </conditionalFormatting>
  <conditionalFormatting sqref="L11">
    <cfRule type="cellIs" dxfId="0" priority="1" operator="equal">
      <formula>0</formula>
    </cfRule>
  </conditionalFormatting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НМЦД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Мякиева</dc:creator>
  <cp:lastModifiedBy>Мякиева</cp:lastModifiedBy>
  <cp:lastPrinted>2019-08-29T15:31:12Z</cp:lastPrinted>
  <dcterms:created xsi:type="dcterms:W3CDTF">2015-01-22T09:17:26Z</dcterms:created>
  <dcterms:modified xsi:type="dcterms:W3CDTF">2022-01-27T09:45:33Z</dcterms:modified>
</cp:coreProperties>
</file>